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tabRatio="272" activeTab="0"/>
  </bookViews>
  <sheets>
    <sheet name="Коробка дома" sheetId="1" r:id="rId1"/>
  </sheets>
  <definedNames>
    <definedName name="_xlfn.CEILING.MATH" hidden="1">#NAME?</definedName>
    <definedName name="AquaMast" localSheetId="0">'Коробка дома'!#REF!</definedName>
    <definedName name="AquaMast">#REF!</definedName>
    <definedName name="Арматура_ф10_А240с" localSheetId="0">'Коробка дома'!#REF!</definedName>
    <definedName name="Арматура_ф10_А240с">#REF!</definedName>
    <definedName name="Арматура_ф12_А400С" localSheetId="0">'Коробка дома'!#REF!</definedName>
    <definedName name="Арматура_ф12_А400С">#REF!</definedName>
    <definedName name="Арматура_ф16_А400С" localSheetId="0">'Коробка дома'!#REF!</definedName>
    <definedName name="Арматура_ф16_А400С">#REF!</definedName>
    <definedName name="Арматура_ф6.5_А240С" localSheetId="0">'Коробка дома'!#REF!</definedName>
    <definedName name="Арматура_ф6.5_А240С">#REF!</definedName>
    <definedName name="Арматура_ф8_А240С" localSheetId="0">'Коробка дома'!#REF!</definedName>
    <definedName name="Арматура_ф8_А240С">#REF!</definedName>
    <definedName name="Арматура_ф8_А400С" localSheetId="0">'Коробка дома'!#REF!</definedName>
    <definedName name="Арматура_ф8_А400С">#REF!</definedName>
    <definedName name="Арматураф12" localSheetId="0">'Коробка дома'!#REF!</definedName>
    <definedName name="Арматураф12">#REF!</definedName>
    <definedName name="Бетон_В_15" localSheetId="0">'Коробка дома'!#REF!</definedName>
    <definedName name="Бетон_В_15">#REF!</definedName>
    <definedName name="Бетон_В_20" localSheetId="0">'Коробка дома'!#REF!</definedName>
    <definedName name="Бетон_В_20">#REF!</definedName>
    <definedName name="Бетон_В_7.5" localSheetId="0">'Коробка дома'!#REF!</definedName>
    <definedName name="Бетон_В_7.5">#REF!</definedName>
    <definedName name="Брус_дер_100х50" localSheetId="0">'Коробка дома'!#REF!</definedName>
    <definedName name="Брус_дер_100х50">#REF!</definedName>
    <definedName name="Доставка_бетоновоз_10_м3" localSheetId="0">'Коробка дома'!#REF!</definedName>
    <definedName name="Доставка_бетоновоз_10_м3">#REF!</definedName>
    <definedName name="Доставка_бетоновоз_7_м3" localSheetId="0">'Коробка дома'!#REF!</definedName>
    <definedName name="Доставка_бетоновоз_7_м3">#REF!</definedName>
    <definedName name="_xlnm.Print_Area" localSheetId="0">'Коробка дома'!$A$1:$G$269</definedName>
    <definedName name="Песок_строит" localSheetId="0">'Коробка дома'!#REF!</definedName>
    <definedName name="Песок_строит">#REF!</definedName>
    <definedName name="Проволока_вязальная" localSheetId="0">'Коробка дома'!#REF!</definedName>
    <definedName name="Проволока_вязальная">#REF!</definedName>
    <definedName name="Фанера_влагостойкая" localSheetId="0">'Коробка дома'!#REF!</definedName>
    <definedName name="Фанера_влагостойкая">#REF!</definedName>
    <definedName name="Фанера_ламинир" localSheetId="0">'Коробка дома'!#REF!</definedName>
    <definedName name="Фанера_ламинир">#REF!</definedName>
    <definedName name="Цемент_М500_25кг" localSheetId="0">'Коробка дома'!#REF!</definedName>
    <definedName name="Цемент_М500_25кг">#REF!</definedName>
  </definedNames>
  <calcPr fullCalcOnLoad="1" refMode="R1C1"/>
</workbook>
</file>

<file path=xl/sharedStrings.xml><?xml version="1.0" encoding="utf-8"?>
<sst xmlns="http://schemas.openxmlformats.org/spreadsheetml/2006/main" count="438" uniqueCount="175">
  <si>
    <t>№</t>
  </si>
  <si>
    <t>грн.</t>
  </si>
  <si>
    <t>м2</t>
  </si>
  <si>
    <t>м3</t>
  </si>
  <si>
    <t>кг</t>
  </si>
  <si>
    <t>т</t>
  </si>
  <si>
    <t xml:space="preserve"> </t>
  </si>
  <si>
    <t>шт</t>
  </si>
  <si>
    <t>Работы</t>
  </si>
  <si>
    <t>Материалы</t>
  </si>
  <si>
    <t>Итого материалы:</t>
  </si>
  <si>
    <t>Песок строительный</t>
  </si>
  <si>
    <t>Ед. измер.</t>
  </si>
  <si>
    <t>Кол-во</t>
  </si>
  <si>
    <t>Стоимость, грн</t>
  </si>
  <si>
    <t>Устройство деревянного каркаса свеса кровли</t>
  </si>
  <si>
    <t>Доставка строительных материалов</t>
  </si>
  <si>
    <t>ИТОГО</t>
  </si>
  <si>
    <t>Цена, грн</t>
  </si>
  <si>
    <t xml:space="preserve">Подрядчик </t>
  </si>
  <si>
    <t>Заказчик</t>
  </si>
  <si>
    <t>Итого по работам:</t>
  </si>
  <si>
    <t xml:space="preserve"> 1. Геодезические работы</t>
  </si>
  <si>
    <t>Всего:</t>
  </si>
  <si>
    <t>Аренда строительной техники</t>
  </si>
  <si>
    <t>Услуги бетононасоса</t>
  </si>
  <si>
    <t>Арматура ф12 А400С</t>
  </si>
  <si>
    <t>Устройство мауэрлата и стропильной системы</t>
  </si>
  <si>
    <t>Гвозди строительные  4*120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</si>
  <si>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Предварительная стоимость работ и материалов определяется перечнем, приведенным в данном расчете </t>
    </r>
  </si>
  <si>
    <t xml:space="preserve">         и составляет -  </t>
  </si>
  <si>
    <t>компл</t>
  </si>
  <si>
    <t>мп</t>
  </si>
  <si>
    <t>Дюбель для крепления минваты</t>
  </si>
  <si>
    <t>Устройство водосточной системы</t>
  </si>
  <si>
    <t>Устройство  гидроизоляционной пленки</t>
  </si>
  <si>
    <t>компл.</t>
  </si>
  <si>
    <t>Комплект ливневой системы (пластиковая)</t>
  </si>
  <si>
    <t>Материалы и комплектующие для подшивы коробов</t>
  </si>
  <si>
    <t>мешок</t>
  </si>
  <si>
    <t>Индивидуальный жилой дом</t>
  </si>
  <si>
    <t>Щебень фракции 20-40</t>
  </si>
  <si>
    <t>компл. услуг</t>
  </si>
  <si>
    <t>Устройство песчаной подушки с постойным уплотнением виброплитлой (100мм)</t>
  </si>
  <si>
    <t>Устройство щебеночной подушки с постойным уплотнением виброплитой (100мм)</t>
  </si>
  <si>
    <t>Арматура ф10 А400С</t>
  </si>
  <si>
    <t>Вязальная проволока</t>
  </si>
  <si>
    <t>упак</t>
  </si>
  <si>
    <t xml:space="preserve">Прокладка канализационных труб с выводом наружу и устройство гильз под коммуникации </t>
  </si>
  <si>
    <t>Укладка пленки П/Е</t>
  </si>
  <si>
    <t xml:space="preserve">Пленка П/Е </t>
  </si>
  <si>
    <t>Устройство перемычек (несущие стены)</t>
  </si>
  <si>
    <t>Рубероид ХПП 2,5мм</t>
  </si>
  <si>
    <t>рулон</t>
  </si>
  <si>
    <t>Кирпичная кладка дымоходов и вент.каналов</t>
  </si>
  <si>
    <t>Кирпич керамический, полнотелый 250*120*65</t>
  </si>
  <si>
    <t>Огнебиозащита</t>
  </si>
  <si>
    <t>Шпилька М12 (1м)</t>
  </si>
  <si>
    <t>Устройство монолитного пояса под мауэрлат</t>
  </si>
  <si>
    <t xml:space="preserve"> Утепление фасада минеральной ватой</t>
  </si>
  <si>
    <t>Трубы канализационные</t>
  </si>
  <si>
    <t>Саморез 3,3*55</t>
  </si>
  <si>
    <t>Саморез 3,5*75</t>
  </si>
  <si>
    <t>ВСЕГО ПО СМЕТЕ "Коробка дома":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</si>
  <si>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Авансовый платеж на приобретение материалов и организации работ на объекте составляет -  </t>
    </r>
    <r>
      <rPr>
        <b/>
        <sz val="12"/>
        <color indexed="8"/>
        <rFont val="Times New Roman"/>
        <family val="1"/>
      </rPr>
      <t>__________ грн. (_____________. 00 коп.)</t>
    </r>
    <r>
      <rPr>
        <sz val="12"/>
        <color indexed="8"/>
        <rFont val="Times New Roman"/>
        <family val="1"/>
      </rPr>
      <t>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</si>
  <si>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Срок выполнения работ - согласно календарного плана.</t>
    </r>
  </si>
  <si>
    <t>Песок овражных</t>
  </si>
  <si>
    <t>Цемент М500</t>
  </si>
  <si>
    <t>Щебень фр. 5-20</t>
  </si>
  <si>
    <t>Фиксатор защитного слоя (100 шт)</t>
  </si>
  <si>
    <t>Обратная засыпка грунта механизированным способом</t>
  </si>
  <si>
    <t xml:space="preserve">4.  Работы по устройству монолитной плиты пола 1 этажа </t>
  </si>
  <si>
    <t>Пиломатьериалы</t>
  </si>
  <si>
    <t xml:space="preserve">2.    Окончательная стоимость выполнения данного участка работ  формируется на основании "Акта выполненных работ" в зависимости от фактически выполненных объемов работ на объекте.                                                                                                                                                                                                                            </t>
  </si>
  <si>
    <t>Монтаж окон и дверей на террасу и балконы</t>
  </si>
  <si>
    <t>Монтаж входных дверей</t>
  </si>
  <si>
    <t>Двери входные</t>
  </si>
  <si>
    <t>Разработка грунта механизированным способом с перемещением грунта в отвал</t>
  </si>
  <si>
    <t>Песок строительный (C доставкой)</t>
  </si>
  <si>
    <t>Дороботка дна и откосов котлована (вручную)</t>
  </si>
  <si>
    <t>Наименование работ и материалов</t>
  </si>
  <si>
    <t>Сводная калькуляция работ, материалов и услуг по  устройству        "Коробки дома"</t>
  </si>
  <si>
    <t>Вынос геодезической основы, разбивка и закрепление осей здания с высотными отметками на площадке</t>
  </si>
  <si>
    <t>Обработка  пиломатериалов огнебиозащитой</t>
  </si>
  <si>
    <t>Гайка, шайба М12</t>
  </si>
  <si>
    <t>Щебень  фракции 5-20 (C доставкой)</t>
  </si>
  <si>
    <t>Бетон В20 с доставкой</t>
  </si>
  <si>
    <t>Бетон В20 (С доставкой)</t>
  </si>
  <si>
    <t>5.  Работы по устройству террасы</t>
  </si>
  <si>
    <t>Устройство горизонтальной рубероидной гидроизоляции (2 слоя)</t>
  </si>
  <si>
    <t>Предварительная калькуляция стоимости работ и материалов по устройству "Коробки дома"</t>
  </si>
  <si>
    <t>Устройство монолитной ж/б плиты пола из бетона кл. В20 (бетонирование+опалубка+армирование) 100мм</t>
  </si>
  <si>
    <t>Устройство монолитных ж/б ступеней и площадки и стены из бетона кл. В20 (бетонирование+опалубка+армирование)</t>
  </si>
  <si>
    <t>Дверь на террасу</t>
  </si>
  <si>
    <t>Подшива коробов металлопрофилем</t>
  </si>
  <si>
    <t>Установка балок перекрытия</t>
  </si>
  <si>
    <t>Монтаж деревянного наката (150х30)</t>
  </si>
  <si>
    <t>Устройство нижней обрешетки</t>
  </si>
  <si>
    <t>Укладка  пароизоляционной пленки</t>
  </si>
  <si>
    <t>Укладка утеплителя 200мм</t>
  </si>
  <si>
    <t>Доска 30мм</t>
  </si>
  <si>
    <t>Саморез 3,5*40</t>
  </si>
  <si>
    <t xml:space="preserve">Пароизоляционная пленка </t>
  </si>
  <si>
    <t>Армированный скотч</t>
  </si>
  <si>
    <t>Лента К-2</t>
  </si>
  <si>
    <t>рул.</t>
  </si>
  <si>
    <t>Устройство монолитных ж/б колонн из бетона кл. В25 (бетонирование+опалубка+армирование)</t>
  </si>
  <si>
    <t>Устройство монолитных ж/б балок из бетона кл. В25 (бетонирование+опалубка+армирование)</t>
  </si>
  <si>
    <t>Арматура ф14 А400С</t>
  </si>
  <si>
    <t>Бетон В25 (с доставкой)</t>
  </si>
  <si>
    <t>Окна металлопластиковые</t>
  </si>
  <si>
    <t>Услуги (доставки, механизмы)</t>
  </si>
  <si>
    <t>Инженерно-геологические изыскания грунтов на участке (с заключением)</t>
  </si>
  <si>
    <t>2.  Работы по устройству котлована под фундаментную плиту и компенсационной подушки</t>
  </si>
  <si>
    <t>3. Работы по устройству монолитного ж/б фундаментной плиты</t>
  </si>
  <si>
    <t>Устройство монолитной ж/б фундаментной плиты из бетона кл. В20 (бетонирование+опалубка+армирование). Н=350мм</t>
  </si>
  <si>
    <t>Устройство монолитного ребра жесткости фундаментной плиты (стены цоколя) из бетона кл. В20 (бетонирование+опалубка+армирование)</t>
  </si>
  <si>
    <t>Устройство песчаной подушки с постойным уплотнением виброплитлой (300мм)</t>
  </si>
  <si>
    <t>Арматура ф10 А240С</t>
  </si>
  <si>
    <t>Разработка грунта ручным способом под устройство монолитного ж/б ростверка</t>
  </si>
  <si>
    <t>Устройство монолитных ж/б буронабивных свай</t>
  </si>
  <si>
    <t>Устройство монолитного ж/б ростверка из бетона кл. В25, сечением 300х600  (бетонирование+опалубка+армирование)</t>
  </si>
  <si>
    <t>Устройство монолитных ж/б плиты (100мм) и ступеней из бетона кл. В20 (бетонирование+опалубка+армирование)</t>
  </si>
  <si>
    <t>Устройство щебеночной подушки с постойным уплотнением виброплитой (50мм)</t>
  </si>
  <si>
    <t>Разработка грунта под устройство монолитных ж/б буронабивных свай (L-1000, D-200)</t>
  </si>
  <si>
    <t>Арматура ф8 А400С</t>
  </si>
  <si>
    <t>6.  Работы по устройству монолитного крыльца №1</t>
  </si>
  <si>
    <t>7.  Работы по устройству монолитного крыльца №2</t>
  </si>
  <si>
    <t>Кладка внутренних перегородок из кирпича 2NF 120мм</t>
  </si>
  <si>
    <t>Кирпич 2NF 120мм</t>
  </si>
  <si>
    <t>Клей для керамоблока</t>
  </si>
  <si>
    <t>Перемычна 2ПБ 16-2П</t>
  </si>
  <si>
    <t>Устройство монолитного ж/б перекрытияиз бетона кл. В25 М200 (бетонирование+опалубка+армирование) на отметке +3,200</t>
  </si>
  <si>
    <t>Бетон В25 с доставкой</t>
  </si>
  <si>
    <t>Брус  50*250 балки</t>
  </si>
  <si>
    <t>Утеплитель Rockwool 200мм</t>
  </si>
  <si>
    <t>шт.</t>
  </si>
  <si>
    <t>Комплектующие к черепице (ленты, крепежи)</t>
  </si>
  <si>
    <t>Планки примыкания</t>
  </si>
  <si>
    <t>358,5</t>
  </si>
  <si>
    <t>Устройство покрытия из керамической черепицы</t>
  </si>
  <si>
    <t>Монтаж ворот</t>
  </si>
  <si>
    <t>Ворота гаражные</t>
  </si>
  <si>
    <t>Проволока оцинкованная</t>
  </si>
  <si>
    <t>Клей для приклеивания минеральной ваты</t>
  </si>
  <si>
    <t>Вентиляционные решетки</t>
  </si>
  <si>
    <t>Кладочный раствор</t>
  </si>
  <si>
    <t>Проект: Z74</t>
  </si>
  <si>
    <t>Кладка внешних и несущих стен из керамоблока Porotherm 38 P+W/ 250 P+W</t>
  </si>
  <si>
    <t>Устройство фасада с облицовочного кирпича</t>
  </si>
  <si>
    <t>Монтаж перемычек (перегородки)</t>
  </si>
  <si>
    <t>Керамоблок Porotherm 38 P+W</t>
  </si>
  <si>
    <t>Керамоблок Porotherm 25 P+W</t>
  </si>
  <si>
    <t>8. Устройство стен дома</t>
  </si>
  <si>
    <t>9. Устройство монолитного ж/б перекрытия на отметке +3,200</t>
  </si>
  <si>
    <t>10. Устройство деревянного перекрытия на отметке +3,250</t>
  </si>
  <si>
    <t>11. Устройство деревянного перекрытия на отметке +6,450</t>
  </si>
  <si>
    <t>12. Устройство кровли дома</t>
  </si>
  <si>
    <t>13. Устройство окон и дверей</t>
  </si>
  <si>
    <t>14. Устройство фасада</t>
  </si>
  <si>
    <t>15.Услуги техники</t>
  </si>
  <si>
    <t>Черепица фронтонная правая BRAAS</t>
  </si>
  <si>
    <t>Гребень BRAAS</t>
  </si>
  <si>
    <t>Гребень начальный BRAAS</t>
  </si>
  <si>
    <t>Tройник BRAAS</t>
  </si>
  <si>
    <t>Устройство верхней обрешетки и монтажт контррейки</t>
  </si>
  <si>
    <t xml:space="preserve">Цельная черепица BRAAS </t>
  </si>
  <si>
    <t>Супердифузионная мембрана 150</t>
  </si>
  <si>
    <t>Минеральная вата 50мм</t>
  </si>
  <si>
    <t>Кирпич клинкерный</t>
  </si>
  <si>
    <t>Гидроизоляция фундамента (обмазочная)</t>
  </si>
  <si>
    <t>Утепление фундамента (пенополистирол 50мм)</t>
  </si>
  <si>
    <t>Мастика битумная</t>
  </si>
  <si>
    <t>Пенополистирол 50мм</t>
  </si>
  <si>
    <t>Пеноклей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</si>
</sst>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&quot;р.&quot;"/>
    <numFmt numFmtId="186" formatCode="0.000"/>
    <numFmt numFmtId="187" formatCode="0.0"/>
    <numFmt numFmtId="188" formatCode="d/m;@"/>
    <numFmt numFmtId="189" formatCode="[$-419]d\ mmm\ yy;@"/>
    <numFmt numFmtId="190" formatCode="#,##0.0######;\-#,##0.0######;\ "/>
    <numFmt numFmtId="191" formatCode="#,##0;\-#,##0;\ \-\ "/>
    <numFmt numFmtId="192" formatCode="[$-FC19]d\ mmmm\ yyyy\ &quot;г.&quot;"/>
    <numFmt numFmtId="193" formatCode="#,##0.00_ ;\-#,##0.00\ "/>
    <numFmt numFmtId="194" formatCode="#,##0.00\ _₽"/>
    <numFmt numFmtId="195" formatCode="0.0000"/>
    <numFmt numFmtId="196" formatCode="_-* #,##0.0_р_._-;\-* #,##0.0_р_._-;_-* &quot;-&quot;??_р_._-;_-@_-"/>
    <numFmt numFmtId="197" formatCode="0.00000"/>
    <numFmt numFmtId="198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8"/>
      <color indexed="8"/>
      <name val="Times New Roman"/>
      <family val="1"/>
    </font>
    <font>
      <b/>
      <sz val="14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4"/>
      <color theme="1"/>
      <name val="Arial Black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5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5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6" fillId="36" borderId="1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5" fillId="9" borderId="2" applyNumberFormat="0" applyAlignment="0" applyProtection="0"/>
    <xf numFmtId="0" fontId="47" fillId="37" borderId="3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48" fillId="37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5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54" fillId="39" borderId="13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0" fontId="21" fillId="45" borderId="16" applyNumberFormat="0" applyFont="0" applyAlignment="0" applyProtection="0"/>
    <xf numFmtId="9" fontId="1" fillId="0" borderId="0" applyFont="0" applyFill="0" applyBorder="0" applyAlignment="0" applyProtection="0"/>
    <xf numFmtId="0" fontId="60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3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3" fillId="0" borderId="0" xfId="0" applyNumberFormat="1" applyFont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 quotePrefix="1">
      <alignment horizontal="center" vertical="center" wrapText="1"/>
    </xf>
    <xf numFmtId="184" fontId="24" fillId="0" borderId="19" xfId="0" applyNumberFormat="1" applyFont="1" applyFill="1" applyBorder="1" applyAlignment="1" quotePrefix="1">
      <alignment horizontal="right" vertical="center" wrapText="1" indent="2"/>
    </xf>
    <xf numFmtId="0" fontId="0" fillId="0" borderId="0" xfId="0" applyAlignment="1">
      <alignment horizontal="center"/>
    </xf>
    <xf numFmtId="0" fontId="24" fillId="0" borderId="19" xfId="0" applyNumberFormat="1" applyFont="1" applyFill="1" applyBorder="1" applyAlignment="1">
      <alignment horizontal="center" vertical="top"/>
    </xf>
    <xf numFmtId="0" fontId="24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 quotePrefix="1">
      <alignment vertical="center" wrapText="1"/>
    </xf>
    <xf numFmtId="0" fontId="24" fillId="0" borderId="19" xfId="0" applyNumberFormat="1" applyFont="1" applyFill="1" applyBorder="1" applyAlignment="1">
      <alignment vertical="top"/>
    </xf>
    <xf numFmtId="0" fontId="32" fillId="0" borderId="0" xfId="0" applyFont="1" applyAlignment="1">
      <alignment/>
    </xf>
    <xf numFmtId="187" fontId="32" fillId="0" borderId="0" xfId="0" applyNumberFormat="1" applyFont="1" applyAlignment="1">
      <alignment horizontal="center"/>
    </xf>
    <xf numFmtId="171" fontId="32" fillId="0" borderId="0" xfId="0" applyNumberFormat="1" applyFont="1" applyAlignment="1">
      <alignment/>
    </xf>
    <xf numFmtId="0" fontId="24" fillId="0" borderId="19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0" fontId="32" fillId="0" borderId="0" xfId="0" applyFont="1" applyAlignment="1">
      <alignment horizontal="left"/>
    </xf>
    <xf numFmtId="187" fontId="32" fillId="0" borderId="0" xfId="0" applyNumberFormat="1" applyFont="1" applyBorder="1" applyAlignment="1">
      <alignment horizontal="center"/>
    </xf>
    <xf numFmtId="171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187" fontId="32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24" fillId="0" borderId="2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 indent="1"/>
    </xf>
    <xf numFmtId="184" fontId="24" fillId="0" borderId="19" xfId="0" applyNumberFormat="1" applyFont="1" applyFill="1" applyBorder="1" applyAlignment="1" quotePrefix="1">
      <alignment horizontal="center" vertical="center"/>
    </xf>
    <xf numFmtId="2" fontId="24" fillId="0" borderId="19" xfId="0" applyNumberFormat="1" applyFont="1" applyFill="1" applyBorder="1" applyAlignment="1" quotePrefix="1">
      <alignment horizontal="right" vertical="center" indent="1"/>
    </xf>
    <xf numFmtId="2" fontId="24" fillId="0" borderId="19" xfId="0" applyNumberFormat="1" applyFont="1" applyFill="1" applyBorder="1" applyAlignment="1" quotePrefix="1">
      <alignment horizontal="center" vertical="center"/>
    </xf>
    <xf numFmtId="187" fontId="24" fillId="0" borderId="19" xfId="0" applyNumberFormat="1" applyFont="1" applyFill="1" applyBorder="1" applyAlignment="1" quotePrefix="1">
      <alignment horizontal="center" vertical="center"/>
    </xf>
    <xf numFmtId="0" fontId="32" fillId="0" borderId="21" xfId="0" applyFont="1" applyBorder="1" applyAlignment="1">
      <alignment horizontal="left"/>
    </xf>
    <xf numFmtId="0" fontId="24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 indent="1"/>
    </xf>
    <xf numFmtId="0" fontId="24" fillId="0" borderId="24" xfId="0" applyFont="1" applyFill="1" applyBorder="1" applyAlignment="1" quotePrefix="1">
      <alignment horizontal="center" vertical="center" wrapText="1"/>
    </xf>
    <xf numFmtId="0" fontId="24" fillId="0" borderId="25" xfId="0" applyFont="1" applyFill="1" applyBorder="1" applyAlignment="1" quotePrefix="1">
      <alignment horizontal="center"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 wrapText="1"/>
    </xf>
    <xf numFmtId="2" fontId="24" fillId="0" borderId="22" xfId="0" applyNumberFormat="1" applyFont="1" applyBorder="1" applyAlignment="1">
      <alignment horizontal="center" vertical="center"/>
    </xf>
    <xf numFmtId="184" fontId="24" fillId="0" borderId="22" xfId="0" applyNumberFormat="1" applyFont="1" applyFill="1" applyBorder="1" applyAlignment="1" quotePrefix="1">
      <alignment horizontal="center" vertical="center"/>
    </xf>
    <xf numFmtId="187" fontId="24" fillId="0" borderId="19" xfId="0" applyNumberFormat="1" applyFont="1" applyFill="1" applyBorder="1" applyAlignment="1">
      <alignment horizontal="center" vertical="top"/>
    </xf>
    <xf numFmtId="194" fontId="24" fillId="0" borderId="19" xfId="0" applyNumberFormat="1" applyFont="1" applyFill="1" applyBorder="1" applyAlignment="1">
      <alignment horizontal="center" vertical="center"/>
    </xf>
    <xf numFmtId="184" fontId="24" fillId="0" borderId="19" xfId="0" applyNumberFormat="1" applyFont="1" applyFill="1" applyBorder="1" applyAlignment="1" quotePrefix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top"/>
    </xf>
    <xf numFmtId="0" fontId="63" fillId="0" borderId="0" xfId="0" applyFont="1" applyAlignment="1">
      <alignment/>
    </xf>
    <xf numFmtId="0" fontId="25" fillId="0" borderId="24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64" fillId="0" borderId="0" xfId="0" applyFont="1" applyAlignment="1">
      <alignment/>
    </xf>
    <xf numFmtId="0" fontId="34" fillId="0" borderId="0" xfId="0" applyFont="1" applyBorder="1" applyAlignment="1">
      <alignment/>
    </xf>
    <xf numFmtId="0" fontId="64" fillId="0" borderId="19" xfId="0" applyFont="1" applyBorder="1" applyAlignment="1">
      <alignment vertical="center" wrapText="1"/>
    </xf>
    <xf numFmtId="187" fontId="65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24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184" fontId="24" fillId="0" borderId="28" xfId="0" applyNumberFormat="1" applyFont="1" applyFill="1" applyBorder="1" applyAlignment="1" quotePrefix="1">
      <alignment horizontal="center" vertical="center" wrapText="1"/>
    </xf>
    <xf numFmtId="184" fontId="24" fillId="0" borderId="28" xfId="0" applyNumberFormat="1" applyFont="1" applyFill="1" applyBorder="1" applyAlignment="1" quotePrefix="1">
      <alignment horizontal="center" vertical="center"/>
    </xf>
    <xf numFmtId="184" fontId="24" fillId="0" borderId="29" xfId="0" applyNumberFormat="1" applyFont="1" applyFill="1" applyBorder="1" applyAlignment="1" quotePrefix="1">
      <alignment horizontal="center" vertical="center"/>
    </xf>
    <xf numFmtId="0" fontId="24" fillId="47" borderId="24" xfId="0" applyFont="1" applyFill="1" applyBorder="1" applyAlignment="1" quotePrefix="1">
      <alignment horizontal="center" vertical="center" wrapText="1"/>
    </xf>
    <xf numFmtId="2" fontId="24" fillId="0" borderId="28" xfId="0" applyNumberFormat="1" applyFont="1" applyFill="1" applyBorder="1" applyAlignment="1" quotePrefix="1">
      <alignment horizontal="center" vertical="center"/>
    </xf>
    <xf numFmtId="0" fontId="6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171" fontId="26" fillId="0" borderId="0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/>
    </xf>
    <xf numFmtId="171" fontId="25" fillId="0" borderId="31" xfId="0" applyNumberFormat="1" applyFont="1" applyBorder="1" applyAlignment="1">
      <alignment/>
    </xf>
    <xf numFmtId="171" fontId="25" fillId="0" borderId="32" xfId="0" applyNumberFormat="1" applyFont="1" applyBorder="1" applyAlignment="1">
      <alignment/>
    </xf>
    <xf numFmtId="171" fontId="26" fillId="0" borderId="32" xfId="0" applyNumberFormat="1" applyFont="1" applyFill="1" applyBorder="1" applyAlignment="1">
      <alignment horizontal="center" vertical="center"/>
    </xf>
    <xf numFmtId="184" fontId="24" fillId="0" borderId="29" xfId="0" applyNumberFormat="1" applyFont="1" applyFill="1" applyBorder="1" applyAlignment="1" quotePrefix="1">
      <alignment horizontal="center" vertical="center" wrapText="1"/>
    </xf>
    <xf numFmtId="4" fontId="24" fillId="47" borderId="29" xfId="0" applyNumberFormat="1" applyFont="1" applyFill="1" applyBorder="1" applyAlignment="1" quotePrefix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 quotePrefix="1">
      <alignment horizontal="center" vertical="center"/>
    </xf>
    <xf numFmtId="0" fontId="24" fillId="47" borderId="22" xfId="0" applyNumberFormat="1" applyFont="1" applyFill="1" applyBorder="1" applyAlignment="1">
      <alignment horizontal="center" vertical="center"/>
    </xf>
    <xf numFmtId="4" fontId="24" fillId="47" borderId="22" xfId="0" applyNumberFormat="1" applyFont="1" applyFill="1" applyBorder="1" applyAlignment="1">
      <alignment horizontal="center" vertical="center"/>
    </xf>
    <xf numFmtId="194" fontId="24" fillId="47" borderId="22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184" fontId="24" fillId="0" borderId="33" xfId="0" applyNumberFormat="1" applyFont="1" applyFill="1" applyBorder="1" applyAlignment="1" quotePrefix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184" fontId="66" fillId="38" borderId="35" xfId="0" applyNumberFormat="1" applyFont="1" applyFill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43" fontId="63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22" xfId="0" applyFont="1" applyFill="1" applyBorder="1" applyAlignment="1" quotePrefix="1">
      <alignment horizontal="center" vertical="center" wrapText="1"/>
    </xf>
    <xf numFmtId="2" fontId="24" fillId="0" borderId="22" xfId="0" applyNumberFormat="1" applyFont="1" applyFill="1" applyBorder="1" applyAlignment="1" quotePrefix="1">
      <alignment horizontal="center" vertical="center" wrapText="1"/>
    </xf>
    <xf numFmtId="184" fontId="24" fillId="0" borderId="22" xfId="0" applyNumberFormat="1" applyFont="1" applyFill="1" applyBorder="1" applyAlignment="1" quotePrefix="1">
      <alignment horizontal="center" vertical="center" wrapText="1"/>
    </xf>
    <xf numFmtId="2" fontId="24" fillId="0" borderId="19" xfId="0" applyNumberFormat="1" applyFont="1" applyBorder="1" applyAlignment="1">
      <alignment horizontal="center" vertical="center"/>
    </xf>
    <xf numFmtId="2" fontId="63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171" fontId="32" fillId="0" borderId="0" xfId="0" applyNumberFormat="1" applyFont="1" applyAlignment="1">
      <alignment horizontal="left"/>
    </xf>
    <xf numFmtId="0" fontId="24" fillId="0" borderId="19" xfId="0" applyFont="1" applyFill="1" applyBorder="1" applyAlignment="1" quotePrefix="1">
      <alignment horizontal="left" vertical="center" wrapText="1"/>
    </xf>
    <xf numFmtId="4" fontId="24" fillId="0" borderId="19" xfId="0" applyNumberFormat="1" applyFont="1" applyFill="1" applyBorder="1" applyAlignment="1" quotePrefix="1">
      <alignment horizontal="center" vertical="center" wrapText="1"/>
    </xf>
    <xf numFmtId="4" fontId="24" fillId="0" borderId="28" xfId="0" applyNumberFormat="1" applyFont="1" applyFill="1" applyBorder="1" applyAlignment="1" quotePrefix="1">
      <alignment horizontal="center" vertical="center" wrapText="1"/>
    </xf>
    <xf numFmtId="0" fontId="24" fillId="0" borderId="22" xfId="0" applyFont="1" applyFill="1" applyBorder="1" applyAlignment="1" quotePrefix="1">
      <alignment horizontal="left" vertical="center" wrapText="1"/>
    </xf>
    <xf numFmtId="4" fontId="24" fillId="0" borderId="22" xfId="0" applyNumberFormat="1" applyFont="1" applyFill="1" applyBorder="1" applyAlignment="1" quotePrefix="1">
      <alignment horizontal="center" vertical="center" wrapText="1"/>
    </xf>
    <xf numFmtId="4" fontId="24" fillId="0" borderId="29" xfId="0" applyNumberFormat="1" applyFont="1" applyFill="1" applyBorder="1" applyAlignment="1" quotePrefix="1">
      <alignment horizontal="center" vertical="center" wrapText="1"/>
    </xf>
    <xf numFmtId="184" fontId="26" fillId="48" borderId="36" xfId="0" applyNumberFormat="1" applyFont="1" applyFill="1" applyBorder="1" applyAlignment="1">
      <alignment horizontal="right" vertical="center" indent="1"/>
    </xf>
    <xf numFmtId="0" fontId="35" fillId="49" borderId="37" xfId="0" applyFont="1" applyFill="1" applyBorder="1" applyAlignment="1">
      <alignment horizontal="center" vertical="center" wrapText="1"/>
    </xf>
    <xf numFmtId="0" fontId="37" fillId="49" borderId="38" xfId="0" applyFont="1" applyFill="1" applyBorder="1" applyAlignment="1">
      <alignment horizontal="center" vertical="center" wrapText="1"/>
    </xf>
    <xf numFmtId="0" fontId="25" fillId="49" borderId="38" xfId="0" applyFont="1" applyFill="1" applyBorder="1" applyAlignment="1">
      <alignment horizontal="center" vertical="center" wrapText="1"/>
    </xf>
    <xf numFmtId="187" fontId="25" fillId="49" borderId="38" xfId="0" applyNumberFormat="1" applyFont="1" applyFill="1" applyBorder="1" applyAlignment="1">
      <alignment horizontal="center" vertical="center" wrapText="1"/>
    </xf>
    <xf numFmtId="171" fontId="25" fillId="49" borderId="38" xfId="0" applyNumberFormat="1" applyFont="1" applyFill="1" applyBorder="1" applyAlignment="1">
      <alignment horizontal="center" vertical="center" wrapText="1"/>
    </xf>
    <xf numFmtId="171" fontId="25" fillId="49" borderId="36" xfId="0" applyNumberFormat="1" applyFont="1" applyFill="1" applyBorder="1" applyAlignment="1">
      <alignment horizontal="center" vertical="center" wrapText="1"/>
    </xf>
    <xf numFmtId="171" fontId="26" fillId="48" borderId="39" xfId="0" applyNumberFormat="1" applyFont="1" applyFill="1" applyBorder="1" applyAlignment="1">
      <alignment horizontal="center" vertical="center"/>
    </xf>
    <xf numFmtId="0" fontId="24" fillId="48" borderId="27" xfId="0" applyFont="1" applyFill="1" applyBorder="1" applyAlignment="1">
      <alignment horizontal="center" vertical="center" wrapText="1"/>
    </xf>
    <xf numFmtId="0" fontId="26" fillId="48" borderId="19" xfId="0" applyFont="1" applyFill="1" applyBorder="1" applyAlignment="1">
      <alignment horizontal="right" vertical="center" wrapText="1"/>
    </xf>
    <xf numFmtId="0" fontId="26" fillId="48" borderId="19" xfId="0" applyFont="1" applyFill="1" applyBorder="1" applyAlignment="1">
      <alignment horizontal="center" wrapText="1"/>
    </xf>
    <xf numFmtId="0" fontId="26" fillId="48" borderId="19" xfId="0" applyFont="1" applyFill="1" applyBorder="1" applyAlignment="1">
      <alignment horizontal="center" vertical="center" wrapText="1"/>
    </xf>
    <xf numFmtId="171" fontId="26" fillId="48" borderId="19" xfId="0" applyNumberFormat="1" applyFont="1" applyFill="1" applyBorder="1" applyAlignment="1">
      <alignment horizontal="right" vertical="center" wrapText="1"/>
    </xf>
    <xf numFmtId="171" fontId="26" fillId="48" borderId="28" xfId="0" applyNumberFormat="1" applyFont="1" applyFill="1" applyBorder="1" applyAlignment="1">
      <alignment horizontal="center" vertical="center"/>
    </xf>
    <xf numFmtId="171" fontId="26" fillId="48" borderId="40" xfId="0" applyNumberFormat="1" applyFont="1" applyFill="1" applyBorder="1" applyAlignment="1">
      <alignment horizontal="center" vertical="center"/>
    </xf>
    <xf numFmtId="171" fontId="26" fillId="48" borderId="41" xfId="0" applyNumberFormat="1" applyFont="1" applyFill="1" applyBorder="1" applyAlignment="1">
      <alignment horizontal="center" vertical="center"/>
    </xf>
    <xf numFmtId="171" fontId="26" fillId="48" borderId="31" xfId="0" applyNumberFormat="1" applyFont="1" applyFill="1" applyBorder="1" applyAlignment="1">
      <alignment horizontal="center" vertical="center"/>
    </xf>
    <xf numFmtId="171" fontId="26" fillId="48" borderId="32" xfId="0" applyNumberFormat="1" applyFont="1" applyFill="1" applyBorder="1" applyAlignment="1">
      <alignment horizontal="center" vertical="center"/>
    </xf>
    <xf numFmtId="171" fontId="26" fillId="48" borderId="3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43" fontId="64" fillId="0" borderId="0" xfId="0" applyNumberFormat="1" applyFont="1" applyAlignment="1">
      <alignment/>
    </xf>
    <xf numFmtId="0" fontId="24" fillId="0" borderId="42" xfId="476" applyFont="1" applyFill="1" applyBorder="1" applyAlignment="1" quotePrefix="1">
      <alignment vertical="center" wrapText="1"/>
      <protection/>
    </xf>
    <xf numFmtId="4" fontId="63" fillId="0" borderId="0" xfId="0" applyNumberFormat="1" applyFont="1" applyAlignment="1">
      <alignment/>
    </xf>
    <xf numFmtId="171" fontId="63" fillId="0" borderId="0" xfId="773" applyFont="1" applyAlignment="1">
      <alignment/>
    </xf>
    <xf numFmtId="0" fontId="24" fillId="0" borderId="25" xfId="476" applyFont="1" applyFill="1" applyBorder="1" applyAlignment="1" quotePrefix="1">
      <alignment horizontal="center" vertical="center" wrapText="1"/>
      <protection/>
    </xf>
    <xf numFmtId="0" fontId="24" fillId="0" borderId="22" xfId="476" applyFont="1" applyFill="1" applyBorder="1" applyAlignment="1">
      <alignment vertical="center" wrapText="1"/>
      <protection/>
    </xf>
    <xf numFmtId="0" fontId="24" fillId="0" borderId="22" xfId="476" applyFont="1" applyFill="1" applyBorder="1" applyAlignment="1" quotePrefix="1">
      <alignment horizontal="center" vertical="center" wrapText="1"/>
      <protection/>
    </xf>
    <xf numFmtId="2" fontId="24" fillId="0" borderId="22" xfId="476" applyNumberFormat="1" applyFont="1" applyFill="1" applyBorder="1" applyAlignment="1" quotePrefix="1">
      <alignment horizontal="center" vertical="center" wrapText="1"/>
      <protection/>
    </xf>
    <xf numFmtId="184" fontId="24" fillId="0" borderId="26" xfId="476" applyNumberFormat="1" applyFont="1" applyFill="1" applyBorder="1" applyAlignment="1" quotePrefix="1">
      <alignment horizontal="center" vertical="center" wrapText="1"/>
      <protection/>
    </xf>
    <xf numFmtId="43" fontId="63" fillId="0" borderId="0" xfId="0" applyNumberFormat="1" applyFont="1" applyFill="1" applyAlignment="1">
      <alignment/>
    </xf>
    <xf numFmtId="4" fontId="22" fillId="0" borderId="19" xfId="0" applyNumberFormat="1" applyFont="1" applyBorder="1" applyAlignment="1">
      <alignment horizontal="left" vertical="center" wrapText="1"/>
    </xf>
    <xf numFmtId="4" fontId="22" fillId="0" borderId="19" xfId="0" applyNumberFormat="1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5" fillId="50" borderId="27" xfId="0" applyFont="1" applyFill="1" applyBorder="1" applyAlignment="1" quotePrefix="1">
      <alignment horizontal="center" vertical="center" wrapText="1"/>
    </xf>
    <xf numFmtId="0" fontId="25" fillId="50" borderId="43" xfId="0" applyFont="1" applyFill="1" applyBorder="1" applyAlignment="1" quotePrefix="1">
      <alignment horizontal="center" vertical="center" wrapText="1"/>
    </xf>
    <xf numFmtId="0" fontId="25" fillId="50" borderId="44" xfId="0" applyFont="1" applyFill="1" applyBorder="1" applyAlignment="1" quotePrefix="1">
      <alignment horizontal="center" vertical="center" wrapText="1"/>
    </xf>
    <xf numFmtId="0" fontId="35" fillId="50" borderId="45" xfId="0" applyFont="1" applyFill="1" applyBorder="1" applyAlignment="1" quotePrefix="1">
      <alignment horizontal="center" vertical="center" wrapText="1"/>
    </xf>
    <xf numFmtId="0" fontId="35" fillId="50" borderId="46" xfId="0" applyFont="1" applyFill="1" applyBorder="1" applyAlignment="1" quotePrefix="1">
      <alignment horizontal="center" vertical="center" wrapText="1"/>
    </xf>
    <xf numFmtId="0" fontId="35" fillId="50" borderId="47" xfId="0" applyFont="1" applyFill="1" applyBorder="1" applyAlignment="1" quotePrefix="1">
      <alignment horizontal="center" vertical="center" wrapText="1"/>
    </xf>
    <xf numFmtId="0" fontId="26" fillId="48" borderId="45" xfId="0" applyFont="1" applyFill="1" applyBorder="1" applyAlignment="1">
      <alignment horizontal="right" vertical="center" wrapText="1"/>
    </xf>
    <xf numFmtId="0" fontId="24" fillId="48" borderId="46" xfId="0" applyFont="1" applyFill="1" applyBorder="1" applyAlignment="1">
      <alignment wrapText="1"/>
    </xf>
    <xf numFmtId="0" fontId="24" fillId="48" borderId="48" xfId="0" applyFont="1" applyFill="1" applyBorder="1" applyAlignment="1">
      <alignment wrapText="1"/>
    </xf>
    <xf numFmtId="0" fontId="26" fillId="48" borderId="27" xfId="0" applyFont="1" applyFill="1" applyBorder="1" applyAlignment="1">
      <alignment horizontal="right" vertical="center" wrapText="1"/>
    </xf>
    <xf numFmtId="0" fontId="24" fillId="48" borderId="43" xfId="0" applyFont="1" applyFill="1" applyBorder="1" applyAlignment="1">
      <alignment wrapText="1"/>
    </xf>
    <xf numFmtId="0" fontId="24" fillId="48" borderId="23" xfId="0" applyFont="1" applyFill="1" applyBorder="1" applyAlignment="1">
      <alignment wrapText="1"/>
    </xf>
    <xf numFmtId="0" fontId="26" fillId="48" borderId="49" xfId="0" applyFont="1" applyFill="1" applyBorder="1" applyAlignment="1">
      <alignment horizontal="right" vertical="center" wrapText="1"/>
    </xf>
    <xf numFmtId="0" fontId="24" fillId="48" borderId="50" xfId="0" applyFont="1" applyFill="1" applyBorder="1" applyAlignment="1">
      <alignment wrapText="1"/>
    </xf>
    <xf numFmtId="0" fontId="24" fillId="48" borderId="51" xfId="0" applyFont="1" applyFill="1" applyBorder="1" applyAlignment="1">
      <alignment wrapText="1"/>
    </xf>
    <xf numFmtId="0" fontId="36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5" fillId="50" borderId="52" xfId="0" applyFont="1" applyFill="1" applyBorder="1" applyAlignment="1" quotePrefix="1">
      <alignment horizontal="center" vertical="center" wrapText="1"/>
    </xf>
    <xf numFmtId="0" fontId="25" fillId="50" borderId="21" xfId="0" applyFont="1" applyFill="1" applyBorder="1" applyAlignment="1" quotePrefix="1">
      <alignment horizontal="center" vertical="center" wrapText="1"/>
    </xf>
    <xf numFmtId="0" fontId="25" fillId="50" borderId="53" xfId="0" applyFont="1" applyFill="1" applyBorder="1" applyAlignment="1" quotePrefix="1">
      <alignment horizontal="center" vertical="center" wrapText="1"/>
    </xf>
    <xf numFmtId="0" fontId="24" fillId="48" borderId="47" xfId="0" applyFont="1" applyFill="1" applyBorder="1" applyAlignment="1">
      <alignment wrapText="1"/>
    </xf>
    <xf numFmtId="0" fontId="24" fillId="48" borderId="44" xfId="0" applyFont="1" applyFill="1" applyBorder="1" applyAlignment="1">
      <alignment wrapText="1"/>
    </xf>
    <xf numFmtId="0" fontId="24" fillId="48" borderId="54" xfId="0" applyFont="1" applyFill="1" applyBorder="1" applyAlignment="1">
      <alignment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6" fillId="48" borderId="55" xfId="0" applyFont="1" applyFill="1" applyBorder="1" applyAlignment="1">
      <alignment horizontal="right" vertical="center" wrapText="1"/>
    </xf>
    <xf numFmtId="0" fontId="24" fillId="48" borderId="56" xfId="0" applyFont="1" applyFill="1" applyBorder="1" applyAlignment="1">
      <alignment wrapText="1"/>
    </xf>
    <xf numFmtId="0" fontId="24" fillId="48" borderId="57" xfId="0" applyFont="1" applyFill="1" applyBorder="1" applyAlignment="1">
      <alignment wrapText="1"/>
    </xf>
    <xf numFmtId="0" fontId="25" fillId="50" borderId="24" xfId="0" applyFont="1" applyFill="1" applyBorder="1" applyAlignment="1" quotePrefix="1">
      <alignment horizontal="center" vertical="center" wrapText="1"/>
    </xf>
    <xf numFmtId="0" fontId="25" fillId="50" borderId="19" xfId="0" applyFont="1" applyFill="1" applyBorder="1" applyAlignment="1" quotePrefix="1">
      <alignment horizontal="center" vertical="center" wrapText="1"/>
    </xf>
    <xf numFmtId="0" fontId="25" fillId="50" borderId="28" xfId="0" applyFont="1" applyFill="1" applyBorder="1" applyAlignment="1" quotePrefix="1">
      <alignment horizontal="center" vertical="center" wrapText="1"/>
    </xf>
    <xf numFmtId="0" fontId="35" fillId="0" borderId="30" xfId="0" applyFont="1" applyFill="1" applyBorder="1" applyAlignment="1" quotePrefix="1">
      <alignment horizontal="center" vertical="center" wrapText="1"/>
    </xf>
    <xf numFmtId="0" fontId="35" fillId="0" borderId="58" xfId="0" applyFont="1" applyFill="1" applyBorder="1" applyAlignment="1" quotePrefix="1">
      <alignment horizontal="center" vertical="center" wrapText="1"/>
    </xf>
    <xf numFmtId="0" fontId="35" fillId="0" borderId="39" xfId="0" applyFont="1" applyFill="1" applyBorder="1" applyAlignment="1" quotePrefix="1">
      <alignment horizontal="center" vertical="center" wrapText="1"/>
    </xf>
    <xf numFmtId="0" fontId="26" fillId="48" borderId="46" xfId="0" applyFont="1" applyFill="1" applyBorder="1" applyAlignment="1">
      <alignment horizontal="right" vertical="center" wrapText="1"/>
    </xf>
    <xf numFmtId="0" fontId="26" fillId="48" borderId="47" xfId="0" applyFont="1" applyFill="1" applyBorder="1" applyAlignment="1">
      <alignment horizontal="right" vertical="center" wrapText="1"/>
    </xf>
    <xf numFmtId="0" fontId="26" fillId="48" borderId="43" xfId="0" applyFont="1" applyFill="1" applyBorder="1" applyAlignment="1">
      <alignment horizontal="right" vertical="center" wrapText="1"/>
    </xf>
    <xf numFmtId="0" fontId="26" fillId="48" borderId="44" xfId="0" applyFont="1" applyFill="1" applyBorder="1" applyAlignment="1">
      <alignment horizontal="right" vertical="center" wrapText="1"/>
    </xf>
    <xf numFmtId="0" fontId="26" fillId="48" borderId="50" xfId="0" applyFont="1" applyFill="1" applyBorder="1" applyAlignment="1">
      <alignment horizontal="right" vertical="center" wrapText="1"/>
    </xf>
    <xf numFmtId="0" fontId="26" fillId="48" borderId="54" xfId="0" applyFont="1" applyFill="1" applyBorder="1" applyAlignment="1">
      <alignment horizontal="right" vertical="center" wrapText="1"/>
    </xf>
    <xf numFmtId="0" fontId="25" fillId="50" borderId="45" xfId="0" applyFont="1" applyFill="1" applyBorder="1" applyAlignment="1" quotePrefix="1">
      <alignment horizontal="center" vertical="center" wrapText="1"/>
    </xf>
    <xf numFmtId="0" fontId="25" fillId="50" borderId="46" xfId="0" applyFont="1" applyFill="1" applyBorder="1" applyAlignment="1" quotePrefix="1">
      <alignment horizontal="center" vertical="center" wrapText="1"/>
    </xf>
    <xf numFmtId="0" fontId="25" fillId="50" borderId="47" xfId="0" applyFont="1" applyFill="1" applyBorder="1" applyAlignment="1" quotePrefix="1">
      <alignment horizontal="center" vertical="center" wrapText="1"/>
    </xf>
    <xf numFmtId="0" fontId="25" fillId="0" borderId="20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4" fillId="0" borderId="20" xfId="0" applyFont="1" applyFill="1" applyBorder="1" applyAlignment="1" quotePrefix="1">
      <alignment horizontal="left" vertical="center" wrapText="1" indent="1"/>
    </xf>
    <xf numFmtId="0" fontId="33" fillId="0" borderId="43" xfId="0" applyFont="1" applyFill="1" applyBorder="1" applyAlignment="1">
      <alignment horizontal="left" vertical="center" indent="1"/>
    </xf>
    <xf numFmtId="0" fontId="35" fillId="50" borderId="59" xfId="0" applyFont="1" applyFill="1" applyBorder="1" applyAlignment="1" quotePrefix="1">
      <alignment horizontal="center" vertical="center" wrapText="1"/>
    </xf>
    <xf numFmtId="0" fontId="24" fillId="0" borderId="26" xfId="0" applyFont="1" applyFill="1" applyBorder="1" applyAlignment="1" quotePrefix="1">
      <alignment horizontal="left" vertical="center" wrapText="1" indent="1"/>
    </xf>
    <xf numFmtId="0" fontId="33" fillId="0" borderId="60" xfId="0" applyFont="1" applyFill="1" applyBorder="1" applyAlignment="1">
      <alignment horizontal="left" vertical="center" indent="1"/>
    </xf>
    <xf numFmtId="0" fontId="33" fillId="48" borderId="56" xfId="0" applyFont="1" applyFill="1" applyBorder="1" applyAlignment="1">
      <alignment wrapText="1"/>
    </xf>
    <xf numFmtId="0" fontId="67" fillId="0" borderId="55" xfId="0" applyFont="1" applyBorder="1" applyAlignment="1">
      <alignment horizontal="center" wrapText="1"/>
    </xf>
    <xf numFmtId="0" fontId="67" fillId="0" borderId="56" xfId="0" applyFont="1" applyBorder="1" applyAlignment="1">
      <alignment horizontal="center" wrapText="1"/>
    </xf>
    <xf numFmtId="0" fontId="67" fillId="0" borderId="61" xfId="0" applyFont="1" applyBorder="1" applyAlignment="1">
      <alignment horizontal="center" wrapText="1"/>
    </xf>
    <xf numFmtId="0" fontId="25" fillId="0" borderId="62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26" fillId="48" borderId="24" xfId="0" applyFont="1" applyFill="1" applyBorder="1" applyAlignment="1">
      <alignment horizontal="right" vertical="center" wrapText="1"/>
    </xf>
    <xf numFmtId="0" fontId="24" fillId="48" borderId="19" xfId="0" applyFont="1" applyFill="1" applyBorder="1" applyAlignment="1">
      <alignment wrapText="1"/>
    </xf>
    <xf numFmtId="0" fontId="24" fillId="48" borderId="28" xfId="0" applyFont="1" applyFill="1" applyBorder="1" applyAlignment="1">
      <alignment wrapText="1"/>
    </xf>
    <xf numFmtId="0" fontId="26" fillId="48" borderId="63" xfId="0" applyFont="1" applyFill="1" applyBorder="1" applyAlignment="1">
      <alignment horizontal="right" vertical="center" wrapText="1"/>
    </xf>
    <xf numFmtId="0" fontId="24" fillId="48" borderId="64" xfId="0" applyFont="1" applyFill="1" applyBorder="1" applyAlignment="1">
      <alignment wrapText="1"/>
    </xf>
    <xf numFmtId="0" fontId="24" fillId="48" borderId="40" xfId="0" applyFont="1" applyFill="1" applyBorder="1" applyAlignment="1">
      <alignment wrapText="1"/>
    </xf>
    <xf numFmtId="0" fontId="26" fillId="48" borderId="30" xfId="0" applyFont="1" applyFill="1" applyBorder="1" applyAlignment="1">
      <alignment horizontal="right" vertical="center" wrapText="1"/>
    </xf>
    <xf numFmtId="0" fontId="24" fillId="48" borderId="58" xfId="0" applyFont="1" applyFill="1" applyBorder="1" applyAlignment="1">
      <alignment wrapText="1"/>
    </xf>
    <xf numFmtId="0" fontId="24" fillId="48" borderId="39" xfId="0" applyFont="1" applyFill="1" applyBorder="1" applyAlignment="1">
      <alignment wrapText="1"/>
    </xf>
  </cellXfs>
  <cellStyles count="773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3 2" xfId="20"/>
    <cellStyle name="20% - Акцент1 3 3" xfId="21"/>
    <cellStyle name="20% - Акцент1 4" xfId="22"/>
    <cellStyle name="20% - Акцент1 4 2" xfId="23"/>
    <cellStyle name="20% - Акцент1 4 3" xfId="24"/>
    <cellStyle name="20% - Акцент1 5" xfId="25"/>
    <cellStyle name="20% - Акцент1 5 2" xfId="26"/>
    <cellStyle name="20% - Акцент1 5 3" xfId="27"/>
    <cellStyle name="20% — акцент2" xfId="28"/>
    <cellStyle name="20% - Акцент2 2" xfId="29"/>
    <cellStyle name="20% - Акцент2 2 2" xfId="30"/>
    <cellStyle name="20% - Акцент2 2 3" xfId="31"/>
    <cellStyle name="20% - Акцент2 3" xfId="32"/>
    <cellStyle name="20% - Акцент2 3 2" xfId="33"/>
    <cellStyle name="20% - Акцент2 3 3" xfId="34"/>
    <cellStyle name="20% - Акцент2 4" xfId="35"/>
    <cellStyle name="20% - Акцент2 4 2" xfId="36"/>
    <cellStyle name="20% - Акцент2 4 3" xfId="37"/>
    <cellStyle name="20% - Акцент2 5" xfId="38"/>
    <cellStyle name="20% - Акцент2 5 2" xfId="39"/>
    <cellStyle name="20% - Акцент2 5 3" xfId="40"/>
    <cellStyle name="20% — акцент3" xfId="41"/>
    <cellStyle name="20% - Акцент3 2" xfId="42"/>
    <cellStyle name="20% - Акцент3 2 2" xfId="43"/>
    <cellStyle name="20% - Акцент3 2 3" xfId="44"/>
    <cellStyle name="20% - Акцент3 3" xfId="45"/>
    <cellStyle name="20% - Акцент3 3 2" xfId="46"/>
    <cellStyle name="20% - Акцент3 3 3" xfId="47"/>
    <cellStyle name="20% - Акцент3 4" xfId="48"/>
    <cellStyle name="20% - Акцент3 4 2" xfId="49"/>
    <cellStyle name="20% - Акцент3 4 3" xfId="50"/>
    <cellStyle name="20% - Акцент3 5" xfId="51"/>
    <cellStyle name="20% - Акцент3 5 2" xfId="52"/>
    <cellStyle name="20% - Акцент3 5 3" xfId="53"/>
    <cellStyle name="20% — акцент4" xfId="54"/>
    <cellStyle name="20% - Акцент4 2" xfId="55"/>
    <cellStyle name="20% - Акцент4 2 2" xfId="56"/>
    <cellStyle name="20% - Акцент4 2 3" xfId="57"/>
    <cellStyle name="20% - Акцент4 3" xfId="58"/>
    <cellStyle name="20% - Акцент4 3 2" xfId="59"/>
    <cellStyle name="20% - Акцент4 3 3" xfId="60"/>
    <cellStyle name="20% - Акцент4 4" xfId="61"/>
    <cellStyle name="20% - Акцент4 4 2" xfId="62"/>
    <cellStyle name="20% - Акцент4 4 3" xfId="63"/>
    <cellStyle name="20% - Акцент4 5" xfId="64"/>
    <cellStyle name="20% - Акцент4 5 2" xfId="65"/>
    <cellStyle name="20% - Акцент4 5 3" xfId="66"/>
    <cellStyle name="20% — акцент5" xfId="67"/>
    <cellStyle name="20% - Акцент5 2" xfId="68"/>
    <cellStyle name="20% - Акцент5 2 2" xfId="69"/>
    <cellStyle name="20% - Акцент5 2 3" xfId="70"/>
    <cellStyle name="20% - Акцент5 3" xfId="71"/>
    <cellStyle name="20% - Акцент5 3 2" xfId="72"/>
    <cellStyle name="20% - Акцент5 3 3" xfId="73"/>
    <cellStyle name="20% - Акцент5 4" xfId="74"/>
    <cellStyle name="20% - Акцент5 4 2" xfId="75"/>
    <cellStyle name="20% - Акцент5 4 3" xfId="76"/>
    <cellStyle name="20% - Акцент5 5" xfId="77"/>
    <cellStyle name="20% - Акцент5 5 2" xfId="78"/>
    <cellStyle name="20% - Акцент5 5 3" xfId="79"/>
    <cellStyle name="20% — акцент6" xfId="80"/>
    <cellStyle name="20% - Акцент6 2" xfId="81"/>
    <cellStyle name="20% - Акцент6 2 2" xfId="82"/>
    <cellStyle name="20% - Акцент6 2 3" xfId="83"/>
    <cellStyle name="20% - Акцент6 3" xfId="84"/>
    <cellStyle name="20% - Акцент6 3 2" xfId="85"/>
    <cellStyle name="20% - Акцент6 3 3" xfId="86"/>
    <cellStyle name="20% - Акцент6 4" xfId="87"/>
    <cellStyle name="20% - Акцент6 4 2" xfId="88"/>
    <cellStyle name="20% - Акцент6 4 3" xfId="89"/>
    <cellStyle name="20% - Акцент6 5" xfId="90"/>
    <cellStyle name="20% - Акцент6 5 2" xfId="91"/>
    <cellStyle name="20% - Акцент6 5 3" xfId="92"/>
    <cellStyle name="40% — акцент1" xfId="93"/>
    <cellStyle name="40% - Акцент1 2" xfId="94"/>
    <cellStyle name="40% - Акцент1 2 2" xfId="95"/>
    <cellStyle name="40% - Акцент1 2 3" xfId="96"/>
    <cellStyle name="40% - Акцент1 3" xfId="97"/>
    <cellStyle name="40% - Акцент1 3 2" xfId="98"/>
    <cellStyle name="40% - Акцент1 3 3" xfId="99"/>
    <cellStyle name="40% - Акцент1 4" xfId="100"/>
    <cellStyle name="40% - Акцент1 4 2" xfId="101"/>
    <cellStyle name="40% - Акцент1 4 3" xfId="102"/>
    <cellStyle name="40% - Акцент1 5" xfId="103"/>
    <cellStyle name="40% - Акцент1 5 2" xfId="104"/>
    <cellStyle name="40% - Акцент1 5 3" xfId="105"/>
    <cellStyle name="40% — акцент2" xfId="106"/>
    <cellStyle name="40% - Акцент2 2" xfId="107"/>
    <cellStyle name="40% - Акцент2 2 2" xfId="108"/>
    <cellStyle name="40% - Акцент2 2 3" xfId="109"/>
    <cellStyle name="40% - Акцент2 3" xfId="110"/>
    <cellStyle name="40% - Акцент2 3 2" xfId="111"/>
    <cellStyle name="40% - Акцент2 3 3" xfId="112"/>
    <cellStyle name="40% - Акцент2 4" xfId="113"/>
    <cellStyle name="40% - Акцент2 4 2" xfId="114"/>
    <cellStyle name="40% - Акцент2 4 3" xfId="115"/>
    <cellStyle name="40% - Акцент2 5" xfId="116"/>
    <cellStyle name="40% - Акцент2 5 2" xfId="117"/>
    <cellStyle name="40% - Акцент2 5 3" xfId="118"/>
    <cellStyle name="40% — акцент3" xfId="119"/>
    <cellStyle name="40% - Акцент3 2" xfId="120"/>
    <cellStyle name="40% - Акцент3 2 2" xfId="121"/>
    <cellStyle name="40% - Акцент3 2 3" xfId="122"/>
    <cellStyle name="40% - Акцент3 3" xfId="123"/>
    <cellStyle name="40% - Акцент3 3 2" xfId="124"/>
    <cellStyle name="40% - Акцент3 3 3" xfId="125"/>
    <cellStyle name="40% - Акцент3 4" xfId="126"/>
    <cellStyle name="40% - Акцент3 4 2" xfId="127"/>
    <cellStyle name="40% - Акцент3 4 3" xfId="128"/>
    <cellStyle name="40% - Акцент3 5" xfId="129"/>
    <cellStyle name="40% - Акцент3 5 2" xfId="130"/>
    <cellStyle name="40% - Акцент3 5 3" xfId="131"/>
    <cellStyle name="40% — акцент4" xfId="132"/>
    <cellStyle name="40% - Акцент4 2" xfId="133"/>
    <cellStyle name="40% - Акцент4 2 2" xfId="134"/>
    <cellStyle name="40% - Акцент4 2 3" xfId="135"/>
    <cellStyle name="40% - Акцент4 3" xfId="136"/>
    <cellStyle name="40% - Акцент4 3 2" xfId="137"/>
    <cellStyle name="40% - Акцент4 3 3" xfId="138"/>
    <cellStyle name="40% - Акцент4 4" xfId="139"/>
    <cellStyle name="40% - Акцент4 4 2" xfId="140"/>
    <cellStyle name="40% - Акцент4 4 3" xfId="141"/>
    <cellStyle name="40% - Акцент4 5" xfId="142"/>
    <cellStyle name="40% - Акцент4 5 2" xfId="143"/>
    <cellStyle name="40% - Акцент4 5 3" xfId="144"/>
    <cellStyle name="40% — акцент5" xfId="145"/>
    <cellStyle name="40% - Акцент5 2" xfId="146"/>
    <cellStyle name="40% - Акцент5 2 2" xfId="147"/>
    <cellStyle name="40% - Акцент5 2 3" xfId="148"/>
    <cellStyle name="40% - Акцент5 3" xfId="149"/>
    <cellStyle name="40% - Акцент5 3 2" xfId="150"/>
    <cellStyle name="40% - Акцент5 3 3" xfId="151"/>
    <cellStyle name="40% - Акцент5 4" xfId="152"/>
    <cellStyle name="40% - Акцент5 4 2" xfId="153"/>
    <cellStyle name="40% - Акцент5 4 3" xfId="154"/>
    <cellStyle name="40% - Акцент5 5" xfId="155"/>
    <cellStyle name="40% - Акцент5 5 2" xfId="156"/>
    <cellStyle name="40% - Акцент5 5 3" xfId="157"/>
    <cellStyle name="40% — акцент6" xfId="158"/>
    <cellStyle name="40% - Акцент6 2" xfId="159"/>
    <cellStyle name="40% - Акцент6 2 2" xfId="160"/>
    <cellStyle name="40% - Акцент6 2 3" xfId="161"/>
    <cellStyle name="40% - Акцент6 3" xfId="162"/>
    <cellStyle name="40% - Акцент6 3 2" xfId="163"/>
    <cellStyle name="40% - Акцент6 3 3" xfId="164"/>
    <cellStyle name="40% - Акцент6 4" xfId="165"/>
    <cellStyle name="40% - Акцент6 4 2" xfId="166"/>
    <cellStyle name="40% - Акцент6 4 3" xfId="167"/>
    <cellStyle name="40% - Акцент6 5" xfId="168"/>
    <cellStyle name="40% - Акцент6 5 2" xfId="169"/>
    <cellStyle name="40% - Акцент6 5 3" xfId="170"/>
    <cellStyle name="60% — акцент1" xfId="171"/>
    <cellStyle name="60% - Акцент1 2" xfId="172"/>
    <cellStyle name="60% - Акцент1 2 2" xfId="173"/>
    <cellStyle name="60% - Акцент1 2 3" xfId="174"/>
    <cellStyle name="60% - Акцент1 3" xfId="175"/>
    <cellStyle name="60% - Акцент1 3 2" xfId="176"/>
    <cellStyle name="60% - Акцент1 3 3" xfId="177"/>
    <cellStyle name="60% - Акцент1 4" xfId="178"/>
    <cellStyle name="60% - Акцент1 4 2" xfId="179"/>
    <cellStyle name="60% - Акцент1 4 3" xfId="180"/>
    <cellStyle name="60% - Акцент1 5" xfId="181"/>
    <cellStyle name="60% - Акцент1 5 2" xfId="182"/>
    <cellStyle name="60% - Акцент1 5 3" xfId="183"/>
    <cellStyle name="60% — акцент2" xfId="184"/>
    <cellStyle name="60% - Акцент2 2" xfId="185"/>
    <cellStyle name="60% - Акцент2 2 2" xfId="186"/>
    <cellStyle name="60% - Акцент2 2 3" xfId="187"/>
    <cellStyle name="60% - Акцент2 3" xfId="188"/>
    <cellStyle name="60% - Акцент2 3 2" xfId="189"/>
    <cellStyle name="60% - Акцент2 3 3" xfId="190"/>
    <cellStyle name="60% - Акцент2 4" xfId="191"/>
    <cellStyle name="60% - Акцент2 4 2" xfId="192"/>
    <cellStyle name="60% - Акцент2 4 3" xfId="193"/>
    <cellStyle name="60% - Акцент2 5" xfId="194"/>
    <cellStyle name="60% - Акцент2 5 2" xfId="195"/>
    <cellStyle name="60% - Акцент2 5 3" xfId="196"/>
    <cellStyle name="60% — акцент3" xfId="197"/>
    <cellStyle name="60% - Акцент3 2" xfId="198"/>
    <cellStyle name="60% - Акцент3 2 2" xfId="199"/>
    <cellStyle name="60% - Акцент3 2 3" xfId="200"/>
    <cellStyle name="60% - Акцент3 3" xfId="201"/>
    <cellStyle name="60% - Акцент3 3 2" xfId="202"/>
    <cellStyle name="60% - Акцент3 3 3" xfId="203"/>
    <cellStyle name="60% - Акцент3 4" xfId="204"/>
    <cellStyle name="60% - Акцент3 4 2" xfId="205"/>
    <cellStyle name="60% - Акцент3 4 3" xfId="206"/>
    <cellStyle name="60% - Акцент3 5" xfId="207"/>
    <cellStyle name="60% - Акцент3 5 2" xfId="208"/>
    <cellStyle name="60% - Акцент3 5 3" xfId="209"/>
    <cellStyle name="60% — акцент4" xfId="210"/>
    <cellStyle name="60% - Акцент4 2" xfId="211"/>
    <cellStyle name="60% - Акцент4 2 2" xfId="212"/>
    <cellStyle name="60% - Акцент4 2 3" xfId="213"/>
    <cellStyle name="60% - Акцент4 3" xfId="214"/>
    <cellStyle name="60% - Акцент4 3 2" xfId="215"/>
    <cellStyle name="60% - Акцент4 3 3" xfId="216"/>
    <cellStyle name="60% - Акцент4 4" xfId="217"/>
    <cellStyle name="60% - Акцент4 4 2" xfId="218"/>
    <cellStyle name="60% - Акцент4 4 3" xfId="219"/>
    <cellStyle name="60% - Акцент4 5" xfId="220"/>
    <cellStyle name="60% - Акцент4 5 2" xfId="221"/>
    <cellStyle name="60% - Акцент4 5 3" xfId="222"/>
    <cellStyle name="60% — акцент5" xfId="223"/>
    <cellStyle name="60% - Акцент5 2" xfId="224"/>
    <cellStyle name="60% - Акцент5 2 2" xfId="225"/>
    <cellStyle name="60% - Акцент5 2 3" xfId="226"/>
    <cellStyle name="60% - Акцент5 3" xfId="227"/>
    <cellStyle name="60% - Акцент5 3 2" xfId="228"/>
    <cellStyle name="60% - Акцент5 3 3" xfId="229"/>
    <cellStyle name="60% - Акцент5 4" xfId="230"/>
    <cellStyle name="60% - Акцент5 4 2" xfId="231"/>
    <cellStyle name="60% - Акцент5 4 3" xfId="232"/>
    <cellStyle name="60% - Акцент5 5" xfId="233"/>
    <cellStyle name="60% - Акцент5 5 2" xfId="234"/>
    <cellStyle name="60% - Акцент5 5 3" xfId="235"/>
    <cellStyle name="60% — акцент6" xfId="236"/>
    <cellStyle name="60% - Акцент6 2" xfId="237"/>
    <cellStyle name="60% - Акцент6 2 2" xfId="238"/>
    <cellStyle name="60% - Акцент6 2 3" xfId="239"/>
    <cellStyle name="60% - Акцент6 3" xfId="240"/>
    <cellStyle name="60% - Акцент6 3 2" xfId="241"/>
    <cellStyle name="60% - Акцент6 3 3" xfId="242"/>
    <cellStyle name="60% - Акцент6 4" xfId="243"/>
    <cellStyle name="60% - Акцент6 4 2" xfId="244"/>
    <cellStyle name="60% - Акцент6 4 3" xfId="245"/>
    <cellStyle name="60% - Акцент6 5" xfId="246"/>
    <cellStyle name="60% - Акцент6 5 2" xfId="247"/>
    <cellStyle name="60% - Акцент6 5 3" xfId="248"/>
    <cellStyle name="Акцент1" xfId="249"/>
    <cellStyle name="Акцент1 2" xfId="250"/>
    <cellStyle name="Акцент1 2 2" xfId="251"/>
    <cellStyle name="Акцент1 2 3" xfId="252"/>
    <cellStyle name="Акцент1 3" xfId="253"/>
    <cellStyle name="Акцент1 3 2" xfId="254"/>
    <cellStyle name="Акцент1 3 3" xfId="255"/>
    <cellStyle name="Акцент1 4" xfId="256"/>
    <cellStyle name="Акцент1 4 2" xfId="257"/>
    <cellStyle name="Акцент1 4 3" xfId="258"/>
    <cellStyle name="Акцент1 5" xfId="259"/>
    <cellStyle name="Акцент1 5 2" xfId="260"/>
    <cellStyle name="Акцент1 5 3" xfId="261"/>
    <cellStyle name="Акцент2" xfId="262"/>
    <cellStyle name="Акцент2 2" xfId="263"/>
    <cellStyle name="Акцент2 2 2" xfId="264"/>
    <cellStyle name="Акцент2 2 3" xfId="265"/>
    <cellStyle name="Акцент2 3" xfId="266"/>
    <cellStyle name="Акцент2 3 2" xfId="267"/>
    <cellStyle name="Акцент2 3 3" xfId="268"/>
    <cellStyle name="Акцент2 4" xfId="269"/>
    <cellStyle name="Акцент2 4 2" xfId="270"/>
    <cellStyle name="Акцент2 4 3" xfId="271"/>
    <cellStyle name="Акцент2 5" xfId="272"/>
    <cellStyle name="Акцент2 5 2" xfId="273"/>
    <cellStyle name="Акцент2 5 3" xfId="274"/>
    <cellStyle name="Акцент3" xfId="275"/>
    <cellStyle name="Акцент3 2" xfId="276"/>
    <cellStyle name="Акцент3 2 2" xfId="277"/>
    <cellStyle name="Акцент3 2 3" xfId="278"/>
    <cellStyle name="Акцент3 3" xfId="279"/>
    <cellStyle name="Акцент3 3 2" xfId="280"/>
    <cellStyle name="Акцент3 3 3" xfId="281"/>
    <cellStyle name="Акцент3 4" xfId="282"/>
    <cellStyle name="Акцент3 4 2" xfId="283"/>
    <cellStyle name="Акцент3 4 3" xfId="284"/>
    <cellStyle name="Акцент3 5" xfId="285"/>
    <cellStyle name="Акцент3 5 2" xfId="286"/>
    <cellStyle name="Акцент3 5 3" xfId="287"/>
    <cellStyle name="Акцент4" xfId="288"/>
    <cellStyle name="Акцент4 2" xfId="289"/>
    <cellStyle name="Акцент4 2 2" xfId="290"/>
    <cellStyle name="Акцент4 2 3" xfId="291"/>
    <cellStyle name="Акцент4 3" xfId="292"/>
    <cellStyle name="Акцент4 3 2" xfId="293"/>
    <cellStyle name="Акцент4 3 3" xfId="294"/>
    <cellStyle name="Акцент4 4" xfId="295"/>
    <cellStyle name="Акцент4 4 2" xfId="296"/>
    <cellStyle name="Акцент4 4 3" xfId="297"/>
    <cellStyle name="Акцент4 5" xfId="298"/>
    <cellStyle name="Акцент4 5 2" xfId="299"/>
    <cellStyle name="Акцент4 5 3" xfId="300"/>
    <cellStyle name="Акцент5" xfId="301"/>
    <cellStyle name="Акцент5 2" xfId="302"/>
    <cellStyle name="Акцент5 2 2" xfId="303"/>
    <cellStyle name="Акцент5 2 3" xfId="304"/>
    <cellStyle name="Акцент5 3" xfId="305"/>
    <cellStyle name="Акцент5 3 2" xfId="306"/>
    <cellStyle name="Акцент5 3 3" xfId="307"/>
    <cellStyle name="Акцент5 4" xfId="308"/>
    <cellStyle name="Акцент5 4 2" xfId="309"/>
    <cellStyle name="Акцент5 4 3" xfId="310"/>
    <cellStyle name="Акцент5 5" xfId="311"/>
    <cellStyle name="Акцент5 5 2" xfId="312"/>
    <cellStyle name="Акцент5 5 3" xfId="313"/>
    <cellStyle name="Акцент6" xfId="314"/>
    <cellStyle name="Акцент6 2" xfId="315"/>
    <cellStyle name="Акцент6 2 2" xfId="316"/>
    <cellStyle name="Акцент6 2 3" xfId="317"/>
    <cellStyle name="Акцент6 3" xfId="318"/>
    <cellStyle name="Акцент6 3 2" xfId="319"/>
    <cellStyle name="Акцент6 3 3" xfId="320"/>
    <cellStyle name="Акцент6 4" xfId="321"/>
    <cellStyle name="Акцент6 4 2" xfId="322"/>
    <cellStyle name="Акцент6 4 3" xfId="323"/>
    <cellStyle name="Акцент6 5" xfId="324"/>
    <cellStyle name="Акцент6 5 2" xfId="325"/>
    <cellStyle name="Акцент6 5 3" xfId="326"/>
    <cellStyle name="Ввод " xfId="327"/>
    <cellStyle name="Ввод  2" xfId="328"/>
    <cellStyle name="Ввод  2 2" xfId="329"/>
    <cellStyle name="Ввод  2 3" xfId="330"/>
    <cellStyle name="Ввод  3" xfId="331"/>
    <cellStyle name="Ввод  3 2" xfId="332"/>
    <cellStyle name="Ввод  3 3" xfId="333"/>
    <cellStyle name="Ввод  4" xfId="334"/>
    <cellStyle name="Ввод  4 2" xfId="335"/>
    <cellStyle name="Ввод  4 3" xfId="336"/>
    <cellStyle name="Ввод  5" xfId="337"/>
    <cellStyle name="Ввод  5 2" xfId="338"/>
    <cellStyle name="Ввод  5 3" xfId="339"/>
    <cellStyle name="Вывод" xfId="340"/>
    <cellStyle name="Вывод 2" xfId="341"/>
    <cellStyle name="Вывод 2 2" xfId="342"/>
    <cellStyle name="Вывод 2 3" xfId="343"/>
    <cellStyle name="Вывод 3" xfId="344"/>
    <cellStyle name="Вывод 3 2" xfId="345"/>
    <cellStyle name="Вывод 3 3" xfId="346"/>
    <cellStyle name="Вывод 4" xfId="347"/>
    <cellStyle name="Вывод 4 2" xfId="348"/>
    <cellStyle name="Вывод 4 3" xfId="349"/>
    <cellStyle name="Вывод 5" xfId="350"/>
    <cellStyle name="Вывод 5 2" xfId="351"/>
    <cellStyle name="Вывод 5 3" xfId="352"/>
    <cellStyle name="Вычисление" xfId="353"/>
    <cellStyle name="Вычисление 2" xfId="354"/>
    <cellStyle name="Вычисление 2 2" xfId="355"/>
    <cellStyle name="Вычисление 2 3" xfId="356"/>
    <cellStyle name="Вычисление 3" xfId="357"/>
    <cellStyle name="Вычисление 3 2" xfId="358"/>
    <cellStyle name="Вычисление 3 3" xfId="359"/>
    <cellStyle name="Вычисление 4" xfId="360"/>
    <cellStyle name="Вычисление 4 2" xfId="361"/>
    <cellStyle name="Вычисление 4 3" xfId="362"/>
    <cellStyle name="Вычисление 5" xfId="363"/>
    <cellStyle name="Вычисление 5 2" xfId="364"/>
    <cellStyle name="Вычисление 5 3" xfId="365"/>
    <cellStyle name="Hyperlink" xfId="366"/>
    <cellStyle name="Гиперссылка 2" xfId="367"/>
    <cellStyle name="Currency" xfId="368"/>
    <cellStyle name="Currency [0]" xfId="369"/>
    <cellStyle name="Заголовок 1" xfId="370"/>
    <cellStyle name="Заголовок 1 2" xfId="371"/>
    <cellStyle name="Заголовок 1 2 2" xfId="372"/>
    <cellStyle name="Заголовок 1 2 3" xfId="373"/>
    <cellStyle name="Заголовок 1 3" xfId="374"/>
    <cellStyle name="Заголовок 1 3 2" xfId="375"/>
    <cellStyle name="Заголовок 1 3 3" xfId="376"/>
    <cellStyle name="Заголовок 1 4" xfId="377"/>
    <cellStyle name="Заголовок 1 4 2" xfId="378"/>
    <cellStyle name="Заголовок 1 4 3" xfId="379"/>
    <cellStyle name="Заголовок 1 5" xfId="380"/>
    <cellStyle name="Заголовок 1 5 2" xfId="381"/>
    <cellStyle name="Заголовок 1 5 3" xfId="382"/>
    <cellStyle name="Заголовок 2" xfId="383"/>
    <cellStyle name="Заголовок 2 2" xfId="384"/>
    <cellStyle name="Заголовок 2 2 2" xfId="385"/>
    <cellStyle name="Заголовок 2 2 3" xfId="386"/>
    <cellStyle name="Заголовок 2 3" xfId="387"/>
    <cellStyle name="Заголовок 2 3 2" xfId="388"/>
    <cellStyle name="Заголовок 2 3 3" xfId="389"/>
    <cellStyle name="Заголовок 2 4" xfId="390"/>
    <cellStyle name="Заголовок 2 4 2" xfId="391"/>
    <cellStyle name="Заголовок 2 4 3" xfId="392"/>
    <cellStyle name="Заголовок 2 5" xfId="393"/>
    <cellStyle name="Заголовок 2 5 2" xfId="394"/>
    <cellStyle name="Заголовок 2 5 3" xfId="395"/>
    <cellStyle name="Заголовок 3" xfId="396"/>
    <cellStyle name="Заголовок 3 2" xfId="397"/>
    <cellStyle name="Заголовок 3 2 2" xfId="398"/>
    <cellStyle name="Заголовок 3 2 3" xfId="399"/>
    <cellStyle name="Заголовок 3 3" xfId="400"/>
    <cellStyle name="Заголовок 3 3 2" xfId="401"/>
    <cellStyle name="Заголовок 3 3 3" xfId="402"/>
    <cellStyle name="Заголовок 3 4" xfId="403"/>
    <cellStyle name="Заголовок 3 4 2" xfId="404"/>
    <cellStyle name="Заголовок 3 4 3" xfId="405"/>
    <cellStyle name="Заголовок 3 5" xfId="406"/>
    <cellStyle name="Заголовок 3 5 2" xfId="407"/>
    <cellStyle name="Заголовок 3 5 3" xfId="408"/>
    <cellStyle name="Заголовок 4" xfId="409"/>
    <cellStyle name="Заголовок 4 2" xfId="410"/>
    <cellStyle name="Заголовок 4 2 2" xfId="411"/>
    <cellStyle name="Заголовок 4 2 3" xfId="412"/>
    <cellStyle name="Заголовок 4 3" xfId="413"/>
    <cellStyle name="Заголовок 4 3 2" xfId="414"/>
    <cellStyle name="Заголовок 4 3 3" xfId="415"/>
    <cellStyle name="Заголовок 4 4" xfId="416"/>
    <cellStyle name="Заголовок 4 4 2" xfId="417"/>
    <cellStyle name="Заголовок 4 4 3" xfId="418"/>
    <cellStyle name="Заголовок 4 5" xfId="419"/>
    <cellStyle name="Заголовок 4 5 2" xfId="420"/>
    <cellStyle name="Заголовок 4 5 3" xfId="421"/>
    <cellStyle name="Итог" xfId="422"/>
    <cellStyle name="Итог 2" xfId="423"/>
    <cellStyle name="Итог 2 2" xfId="424"/>
    <cellStyle name="Итог 2 3" xfId="425"/>
    <cellStyle name="Итог 3" xfId="426"/>
    <cellStyle name="Итог 3 2" xfId="427"/>
    <cellStyle name="Итог 3 3" xfId="428"/>
    <cellStyle name="Итог 4" xfId="429"/>
    <cellStyle name="Итог 4 2" xfId="430"/>
    <cellStyle name="Итог 4 3" xfId="431"/>
    <cellStyle name="Итог 5" xfId="432"/>
    <cellStyle name="Итог 5 2" xfId="433"/>
    <cellStyle name="Итог 5 3" xfId="434"/>
    <cellStyle name="Контрольная ячейка" xfId="435"/>
    <cellStyle name="Контрольная ячейка 2" xfId="436"/>
    <cellStyle name="Контрольная ячейка 2 2" xfId="437"/>
    <cellStyle name="Контрольная ячейка 2 3" xfId="438"/>
    <cellStyle name="Контрольная ячейка 3" xfId="439"/>
    <cellStyle name="Контрольная ячейка 3 2" xfId="440"/>
    <cellStyle name="Контрольная ячейка 3 3" xfId="441"/>
    <cellStyle name="Контрольная ячейка 4" xfId="442"/>
    <cellStyle name="Контрольная ячейка 4 2" xfId="443"/>
    <cellStyle name="Контрольная ячейка 4 3" xfId="444"/>
    <cellStyle name="Контрольная ячейка 5" xfId="445"/>
    <cellStyle name="Контрольная ячейка 5 2" xfId="446"/>
    <cellStyle name="Контрольная ячейка 5 3" xfId="447"/>
    <cellStyle name="Название" xfId="448"/>
    <cellStyle name="Название 2" xfId="449"/>
    <cellStyle name="Название 2 2" xfId="450"/>
    <cellStyle name="Название 2 3" xfId="451"/>
    <cellStyle name="Название 3" xfId="452"/>
    <cellStyle name="Название 3 2" xfId="453"/>
    <cellStyle name="Название 3 3" xfId="454"/>
    <cellStyle name="Название 4" xfId="455"/>
    <cellStyle name="Название 4 2" xfId="456"/>
    <cellStyle name="Название 4 3" xfId="457"/>
    <cellStyle name="Название 5" xfId="458"/>
    <cellStyle name="Название 5 2" xfId="459"/>
    <cellStyle name="Название 5 3" xfId="460"/>
    <cellStyle name="Нейтральный" xfId="461"/>
    <cellStyle name="Нейтральный 2" xfId="462"/>
    <cellStyle name="Нейтральный 2 2" xfId="463"/>
    <cellStyle name="Нейтральный 2 3" xfId="464"/>
    <cellStyle name="Нейтральный 3" xfId="465"/>
    <cellStyle name="Нейтральный 3 2" xfId="466"/>
    <cellStyle name="Нейтральный 3 3" xfId="467"/>
    <cellStyle name="Нейтральный 4" xfId="468"/>
    <cellStyle name="Нейтральный 4 2" xfId="469"/>
    <cellStyle name="Нейтральный 4 3" xfId="470"/>
    <cellStyle name="Нейтральный 5" xfId="471"/>
    <cellStyle name="Нейтральный 5 2" xfId="472"/>
    <cellStyle name="Нейтральный 5 3" xfId="473"/>
    <cellStyle name="Обычный 10" xfId="474"/>
    <cellStyle name="Обычный 11" xfId="475"/>
    <cellStyle name="Обычный 12" xfId="476"/>
    <cellStyle name="Обычный 15" xfId="477"/>
    <cellStyle name="Обычный 2" xfId="478"/>
    <cellStyle name="Обычный 2 10" xfId="479"/>
    <cellStyle name="Обычный 2 11" xfId="480"/>
    <cellStyle name="Обычный 2 12" xfId="481"/>
    <cellStyle name="Обычный 2 13" xfId="482"/>
    <cellStyle name="Обычный 2 14" xfId="483"/>
    <cellStyle name="Обычный 2 15" xfId="484"/>
    <cellStyle name="Обычный 2 16" xfId="485"/>
    <cellStyle name="Обычный 2 17" xfId="486"/>
    <cellStyle name="Обычный 2 18" xfId="487"/>
    <cellStyle name="Обычный 2 19" xfId="488"/>
    <cellStyle name="Обычный 2 2" xfId="489"/>
    <cellStyle name="Обычный 2 2 2" xfId="490"/>
    <cellStyle name="Обычный 2 2 2 2" xfId="491"/>
    <cellStyle name="Обычный 2 2 3" xfId="492"/>
    <cellStyle name="Обычный 2 2 3 2" xfId="493"/>
    <cellStyle name="Обычный 2 2 4" xfId="494"/>
    <cellStyle name="Обычный 2 2 4 2" xfId="495"/>
    <cellStyle name="Обычный 2 2 5" xfId="496"/>
    <cellStyle name="Обычный 2 2 5 2" xfId="497"/>
    <cellStyle name="Обычный 2 2 6" xfId="498"/>
    <cellStyle name="Обычный 2 2_Лист1" xfId="499"/>
    <cellStyle name="Обычный 2 20" xfId="500"/>
    <cellStyle name="Обычный 2 3" xfId="501"/>
    <cellStyle name="Обычный 2 3 2" xfId="502"/>
    <cellStyle name="Обычный 2 3 2 2" xfId="503"/>
    <cellStyle name="Обычный 2 3 3" xfId="504"/>
    <cellStyle name="Обычный 2 3 3 2" xfId="505"/>
    <cellStyle name="Обычный 2 3 4" xfId="506"/>
    <cellStyle name="Обычный 2 3 4 2" xfId="507"/>
    <cellStyle name="Обычный 2 3 5" xfId="508"/>
    <cellStyle name="Обычный 2 3 5 2" xfId="509"/>
    <cellStyle name="Обычный 2 3 6" xfId="510"/>
    <cellStyle name="Обычный 2 3_Лист1" xfId="511"/>
    <cellStyle name="Обычный 2 4" xfId="512"/>
    <cellStyle name="Обычный 2 4 2" xfId="513"/>
    <cellStyle name="Обычный 2 5" xfId="514"/>
    <cellStyle name="Обычный 2 6" xfId="515"/>
    <cellStyle name="Обычный 2 7" xfId="516"/>
    <cellStyle name="Обычный 2 8" xfId="517"/>
    <cellStyle name="Обычный 2 9" xfId="518"/>
    <cellStyle name="Обычный 3" xfId="519"/>
    <cellStyle name="Обычный 3 10" xfId="520"/>
    <cellStyle name="Обычный 3 11" xfId="521"/>
    <cellStyle name="Обычный 3 12" xfId="522"/>
    <cellStyle name="Обычный 3 13" xfId="523"/>
    <cellStyle name="Обычный 3 14" xfId="524"/>
    <cellStyle name="Обычный 3 15" xfId="525"/>
    <cellStyle name="Обычный 3 16" xfId="526"/>
    <cellStyle name="Обычный 3 17" xfId="527"/>
    <cellStyle name="Обычный 3 2" xfId="528"/>
    <cellStyle name="Обычный 3 3" xfId="529"/>
    <cellStyle name="Обычный 3 4" xfId="530"/>
    <cellStyle name="Обычный 3 5" xfId="531"/>
    <cellStyle name="Обычный 3 6" xfId="532"/>
    <cellStyle name="Обычный 3 7" xfId="533"/>
    <cellStyle name="Обычный 3 8" xfId="534"/>
    <cellStyle name="Обычный 3 9" xfId="535"/>
    <cellStyle name="Обычный 4" xfId="536"/>
    <cellStyle name="Обычный 4 2" xfId="537"/>
    <cellStyle name="Обычный 4 3" xfId="538"/>
    <cellStyle name="Обычный 4 4" xfId="539"/>
    <cellStyle name="Обычный 4 5" xfId="540"/>
    <cellStyle name="Обычный 4 6" xfId="541"/>
    <cellStyle name="Обычный 4 7" xfId="542"/>
    <cellStyle name="Обычный 4 8" xfId="543"/>
    <cellStyle name="Обычный 4 9" xfId="544"/>
    <cellStyle name="Обычный 5" xfId="545"/>
    <cellStyle name="Обычный 5 10" xfId="546"/>
    <cellStyle name="Обычный 5 10 2" xfId="547"/>
    <cellStyle name="Обычный 5 11" xfId="548"/>
    <cellStyle name="Обычный 5 12" xfId="549"/>
    <cellStyle name="Обычный 5 13" xfId="550"/>
    <cellStyle name="Обычный 5 14" xfId="551"/>
    <cellStyle name="Обычный 5 15" xfId="552"/>
    <cellStyle name="Обычный 5 2" xfId="553"/>
    <cellStyle name="Обычный 5 2 2" xfId="554"/>
    <cellStyle name="Обычный 5 3" xfId="555"/>
    <cellStyle name="Обычный 5 4" xfId="556"/>
    <cellStyle name="Обычный 5 5" xfId="557"/>
    <cellStyle name="Обычный 5 6" xfId="558"/>
    <cellStyle name="Обычный 5 6 10" xfId="559"/>
    <cellStyle name="Обычный 5 6 2" xfId="560"/>
    <cellStyle name="Обычный 5 6 3" xfId="561"/>
    <cellStyle name="Обычный 5 6 4" xfId="562"/>
    <cellStyle name="Обычный 5 6 5" xfId="563"/>
    <cellStyle name="Обычный 5 6 6" xfId="564"/>
    <cellStyle name="Обычный 5 6 7" xfId="565"/>
    <cellStyle name="Обычный 5 6 8" xfId="566"/>
    <cellStyle name="Обычный 5 6 9" xfId="567"/>
    <cellStyle name="Обычный 5 6_Акт№1 Экономическая_25_офис" xfId="568"/>
    <cellStyle name="Обычный 5 7" xfId="569"/>
    <cellStyle name="Обычный 5 8" xfId="570"/>
    <cellStyle name="Обычный 5 9" xfId="571"/>
    <cellStyle name="Обычный 5 9 2" xfId="572"/>
    <cellStyle name="Обычный 6" xfId="573"/>
    <cellStyle name="Обычный 6 10" xfId="574"/>
    <cellStyle name="Обычный 6 11" xfId="575"/>
    <cellStyle name="Обычный 6 12" xfId="576"/>
    <cellStyle name="Обычный 6 2" xfId="577"/>
    <cellStyle name="Обычный 6 3" xfId="578"/>
    <cellStyle name="Обычный 6 4" xfId="579"/>
    <cellStyle name="Обычный 6 5" xfId="580"/>
    <cellStyle name="Обычный 6 6" xfId="581"/>
    <cellStyle name="Обычный 6 7" xfId="582"/>
    <cellStyle name="Обычный 6 8" xfId="583"/>
    <cellStyle name="Обычный 6 9" xfId="584"/>
    <cellStyle name="Обычный 7" xfId="585"/>
    <cellStyle name="Обычный 7 2" xfId="586"/>
    <cellStyle name="Обычный 7 3" xfId="587"/>
    <cellStyle name="Обычный 7 4" xfId="588"/>
    <cellStyle name="Обычный 7 5" xfId="589"/>
    <cellStyle name="Обычный 7 6" xfId="590"/>
    <cellStyle name="Обычный 7 7" xfId="591"/>
    <cellStyle name="Обычный 7 8" xfId="592"/>
    <cellStyle name="Обычный 7 9" xfId="593"/>
    <cellStyle name="Обычный 8" xfId="594"/>
    <cellStyle name="Обычный 9" xfId="595"/>
    <cellStyle name="Followed Hyperlink" xfId="596"/>
    <cellStyle name="Плохой" xfId="597"/>
    <cellStyle name="Плохой 2" xfId="598"/>
    <cellStyle name="Плохой 2 2" xfId="599"/>
    <cellStyle name="Плохой 2 3" xfId="600"/>
    <cellStyle name="Плохой 3" xfId="601"/>
    <cellStyle name="Плохой 3 2" xfId="602"/>
    <cellStyle name="Плохой 3 3" xfId="603"/>
    <cellStyle name="Плохой 4" xfId="604"/>
    <cellStyle name="Плохой 4 2" xfId="605"/>
    <cellStyle name="Плохой 4 3" xfId="606"/>
    <cellStyle name="Плохой 5" xfId="607"/>
    <cellStyle name="Плохой 5 2" xfId="608"/>
    <cellStyle name="Плохой 5 3" xfId="609"/>
    <cellStyle name="Пояснение" xfId="610"/>
    <cellStyle name="Пояснение 2" xfId="611"/>
    <cellStyle name="Пояснение 2 2" xfId="612"/>
    <cellStyle name="Пояснение 2 3" xfId="613"/>
    <cellStyle name="Пояснение 3" xfId="614"/>
    <cellStyle name="Пояснение 3 2" xfId="615"/>
    <cellStyle name="Пояснение 3 3" xfId="616"/>
    <cellStyle name="Пояснение 4" xfId="617"/>
    <cellStyle name="Пояснение 4 2" xfId="618"/>
    <cellStyle name="Пояснение 4 3" xfId="619"/>
    <cellStyle name="Пояснение 5" xfId="620"/>
    <cellStyle name="Пояснение 5 2" xfId="621"/>
    <cellStyle name="Пояснение 5 3" xfId="622"/>
    <cellStyle name="Примечание" xfId="623"/>
    <cellStyle name="Примечание 2" xfId="624"/>
    <cellStyle name="Примечание 2 10" xfId="625"/>
    <cellStyle name="Примечание 2 11" xfId="626"/>
    <cellStyle name="Примечание 2 12" xfId="627"/>
    <cellStyle name="Примечание 2 2" xfId="628"/>
    <cellStyle name="Примечание 2 2 10" xfId="629"/>
    <cellStyle name="Примечание 2 2 2" xfId="630"/>
    <cellStyle name="Примечание 2 2 3" xfId="631"/>
    <cellStyle name="Примечание 2 2 4" xfId="632"/>
    <cellStyle name="Примечание 2 2 5" xfId="633"/>
    <cellStyle name="Примечание 2 2 6" xfId="634"/>
    <cellStyle name="Примечание 2 2 7" xfId="635"/>
    <cellStyle name="Примечание 2 2 8" xfId="636"/>
    <cellStyle name="Примечание 2 2 9" xfId="637"/>
    <cellStyle name="Примечание 2 3" xfId="638"/>
    <cellStyle name="Примечание 2 3 10" xfId="639"/>
    <cellStyle name="Примечание 2 3 2" xfId="640"/>
    <cellStyle name="Примечание 2 3 3" xfId="641"/>
    <cellStyle name="Примечание 2 3 4" xfId="642"/>
    <cellStyle name="Примечание 2 3 5" xfId="643"/>
    <cellStyle name="Примечание 2 3 6" xfId="644"/>
    <cellStyle name="Примечание 2 3 7" xfId="645"/>
    <cellStyle name="Примечание 2 3 8" xfId="646"/>
    <cellStyle name="Примечание 2 3 9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3" xfId="654"/>
    <cellStyle name="Примечание 3 10" xfId="655"/>
    <cellStyle name="Примечание 3 11" xfId="656"/>
    <cellStyle name="Примечание 3 12" xfId="657"/>
    <cellStyle name="Примечание 3 2" xfId="658"/>
    <cellStyle name="Примечание 3 2 10" xfId="659"/>
    <cellStyle name="Примечание 3 2 2" xfId="660"/>
    <cellStyle name="Примечание 3 2 3" xfId="661"/>
    <cellStyle name="Примечание 3 2 4" xfId="662"/>
    <cellStyle name="Примечание 3 2 5" xfId="663"/>
    <cellStyle name="Примечание 3 2 6" xfId="664"/>
    <cellStyle name="Примечание 3 2 7" xfId="665"/>
    <cellStyle name="Примечание 3 2 8" xfId="666"/>
    <cellStyle name="Примечание 3 2 9" xfId="667"/>
    <cellStyle name="Примечание 3 3" xfId="668"/>
    <cellStyle name="Примечание 3 3 10" xfId="669"/>
    <cellStyle name="Примечание 3 3 2" xfId="670"/>
    <cellStyle name="Примечание 3 3 3" xfId="671"/>
    <cellStyle name="Примечание 3 3 4" xfId="672"/>
    <cellStyle name="Примечание 3 3 5" xfId="673"/>
    <cellStyle name="Примечание 3 3 6" xfId="674"/>
    <cellStyle name="Примечание 3 3 7" xfId="675"/>
    <cellStyle name="Примечание 3 3 8" xfId="676"/>
    <cellStyle name="Примечание 3 3 9" xfId="677"/>
    <cellStyle name="Примечание 3 4" xfId="678"/>
    <cellStyle name="Примечание 3 5" xfId="679"/>
    <cellStyle name="Примечание 3 6" xfId="680"/>
    <cellStyle name="Примечание 3 7" xfId="681"/>
    <cellStyle name="Примечание 3 8" xfId="682"/>
    <cellStyle name="Примечание 3 9" xfId="683"/>
    <cellStyle name="Примечание 4" xfId="684"/>
    <cellStyle name="Примечание 4 10" xfId="685"/>
    <cellStyle name="Примечание 4 11" xfId="686"/>
    <cellStyle name="Примечание 4 12" xfId="687"/>
    <cellStyle name="Примечание 4 2" xfId="688"/>
    <cellStyle name="Примечание 4 2 10" xfId="689"/>
    <cellStyle name="Примечание 4 2 2" xfId="690"/>
    <cellStyle name="Примечание 4 2 3" xfId="691"/>
    <cellStyle name="Примечание 4 2 4" xfId="692"/>
    <cellStyle name="Примечание 4 2 5" xfId="693"/>
    <cellStyle name="Примечание 4 2 6" xfId="694"/>
    <cellStyle name="Примечание 4 2 7" xfId="695"/>
    <cellStyle name="Примечание 4 2 8" xfId="696"/>
    <cellStyle name="Примечание 4 2 9" xfId="697"/>
    <cellStyle name="Примечание 4 3" xfId="698"/>
    <cellStyle name="Примечание 4 3 10" xfId="699"/>
    <cellStyle name="Примечание 4 3 2" xfId="700"/>
    <cellStyle name="Примечание 4 3 3" xfId="701"/>
    <cellStyle name="Примечание 4 3 4" xfId="702"/>
    <cellStyle name="Примечание 4 3 5" xfId="703"/>
    <cellStyle name="Примечание 4 3 6" xfId="704"/>
    <cellStyle name="Примечание 4 3 7" xfId="705"/>
    <cellStyle name="Примечание 4 3 8" xfId="706"/>
    <cellStyle name="Примечание 4 3 9" xfId="707"/>
    <cellStyle name="Примечание 4 4" xfId="708"/>
    <cellStyle name="Примечание 4 5" xfId="709"/>
    <cellStyle name="Примечание 4 6" xfId="710"/>
    <cellStyle name="Примечание 4 7" xfId="711"/>
    <cellStyle name="Примечание 4 8" xfId="712"/>
    <cellStyle name="Примечание 4 9" xfId="713"/>
    <cellStyle name="Примечание 5" xfId="714"/>
    <cellStyle name="Примечание 5 10" xfId="715"/>
    <cellStyle name="Примечание 5 11" xfId="716"/>
    <cellStyle name="Примечание 5 12" xfId="717"/>
    <cellStyle name="Примечание 5 2" xfId="718"/>
    <cellStyle name="Примечание 5 2 10" xfId="719"/>
    <cellStyle name="Примечание 5 2 2" xfId="720"/>
    <cellStyle name="Примечание 5 2 3" xfId="721"/>
    <cellStyle name="Примечание 5 2 4" xfId="722"/>
    <cellStyle name="Примечание 5 2 5" xfId="723"/>
    <cellStyle name="Примечание 5 2 6" xfId="724"/>
    <cellStyle name="Примечание 5 2 7" xfId="725"/>
    <cellStyle name="Примечание 5 2 8" xfId="726"/>
    <cellStyle name="Примечание 5 2 9" xfId="727"/>
    <cellStyle name="Примечание 5 3" xfId="728"/>
    <cellStyle name="Примечание 5 3 10" xfId="729"/>
    <cellStyle name="Примечание 5 3 2" xfId="730"/>
    <cellStyle name="Примечание 5 3 3" xfId="731"/>
    <cellStyle name="Примечание 5 3 4" xfId="732"/>
    <cellStyle name="Примечание 5 3 5" xfId="733"/>
    <cellStyle name="Примечание 5 3 6" xfId="734"/>
    <cellStyle name="Примечание 5 3 7" xfId="735"/>
    <cellStyle name="Примечание 5 3 8" xfId="736"/>
    <cellStyle name="Примечание 5 3 9" xfId="737"/>
    <cellStyle name="Примечание 5 4" xfId="738"/>
    <cellStyle name="Примечание 5 5" xfId="739"/>
    <cellStyle name="Примечание 5 6" xfId="740"/>
    <cellStyle name="Примечание 5 7" xfId="741"/>
    <cellStyle name="Примечание 5 8" xfId="742"/>
    <cellStyle name="Примечание 5 9" xfId="743"/>
    <cellStyle name="Percent" xfId="744"/>
    <cellStyle name="Связанная ячейка" xfId="745"/>
    <cellStyle name="Связанная ячейка 2" xfId="746"/>
    <cellStyle name="Связанная ячейка 2 2" xfId="747"/>
    <cellStyle name="Связанная ячейка 2 3" xfId="748"/>
    <cellStyle name="Связанная ячейка 3" xfId="749"/>
    <cellStyle name="Связанная ячейка 3 2" xfId="750"/>
    <cellStyle name="Связанная ячейка 3 3" xfId="751"/>
    <cellStyle name="Связанная ячейка 4" xfId="752"/>
    <cellStyle name="Связанная ячейка 4 2" xfId="753"/>
    <cellStyle name="Связанная ячейка 4 3" xfId="754"/>
    <cellStyle name="Связанная ячейка 5" xfId="755"/>
    <cellStyle name="Связанная ячейка 5 2" xfId="756"/>
    <cellStyle name="Связанная ячейка 5 3" xfId="757"/>
    <cellStyle name="Текст предупреждения" xfId="758"/>
    <cellStyle name="Текст предупреждения 2" xfId="759"/>
    <cellStyle name="Текст предупреждения 2 2" xfId="760"/>
    <cellStyle name="Текст предупреждения 2 3" xfId="761"/>
    <cellStyle name="Текст предупреждения 3" xfId="762"/>
    <cellStyle name="Текст предупреждения 3 2" xfId="763"/>
    <cellStyle name="Текст предупреждения 3 3" xfId="764"/>
    <cellStyle name="Текст предупреждения 4" xfId="765"/>
    <cellStyle name="Текст предупреждения 4 2" xfId="766"/>
    <cellStyle name="Текст предупреждения 4 3" xfId="767"/>
    <cellStyle name="Текст предупреждения 5" xfId="768"/>
    <cellStyle name="Текст предупреждения 5 2" xfId="769"/>
    <cellStyle name="Текст предупреждения 5 3" xfId="770"/>
    <cellStyle name="Comma" xfId="771"/>
    <cellStyle name="Comma [0]" xfId="772"/>
    <cellStyle name="Финансовый 2" xfId="773"/>
    <cellStyle name="Хороший" xfId="774"/>
    <cellStyle name="Хороший 2" xfId="775"/>
    <cellStyle name="Хороший 2 2" xfId="776"/>
    <cellStyle name="Хороший 2 3" xfId="777"/>
    <cellStyle name="Хороший 3" xfId="778"/>
    <cellStyle name="Хороший 3 2" xfId="779"/>
    <cellStyle name="Хороший 3 3" xfId="780"/>
    <cellStyle name="Хороший 4" xfId="781"/>
    <cellStyle name="Хороший 4 2" xfId="782"/>
    <cellStyle name="Хороший 4 3" xfId="783"/>
    <cellStyle name="Хороший 5" xfId="784"/>
    <cellStyle name="Хороший 5 2" xfId="785"/>
    <cellStyle name="Хороший 5 3" xfId="7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l.ua/ru/stroimaterialy/krovlya/cherepitsa/metallocherepitsya_psm_1180h2250_mm_temno_korichnevaya_8017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3"/>
  <sheetViews>
    <sheetView tabSelected="1" zoomScale="90" zoomScaleNormal="90" zoomScaleSheetLayoutView="100" workbookViewId="0" topLeftCell="A1">
      <selection activeCell="G110" sqref="G110"/>
    </sheetView>
  </sheetViews>
  <sheetFormatPr defaultColWidth="9.140625" defaultRowHeight="15"/>
  <cols>
    <col min="1" max="1" width="2.7109375" style="31" customWidth="1"/>
    <col min="2" max="2" width="10.57421875" style="31" bestFit="1" customWidth="1"/>
    <col min="3" max="3" width="53.00390625" style="31" customWidth="1"/>
    <col min="4" max="4" width="8.140625" style="31" customWidth="1"/>
    <col min="5" max="5" width="11.140625" style="7" customWidth="1"/>
    <col min="6" max="6" width="14.00390625" style="4" customWidth="1"/>
    <col min="7" max="7" width="20.00390625" style="4" bestFit="1" customWidth="1"/>
    <col min="8" max="8" width="9.140625" style="31" customWidth="1"/>
    <col min="9" max="9" width="10.140625" style="31" bestFit="1" customWidth="1"/>
    <col min="10" max="10" width="14.28125" style="31" customWidth="1"/>
    <col min="11" max="11" width="13.8515625" style="31" bestFit="1" customWidth="1"/>
    <col min="12" max="12" width="18.140625" style="31" bestFit="1" customWidth="1"/>
    <col min="13" max="16384" width="9.140625" style="31" customWidth="1"/>
  </cols>
  <sheetData>
    <row r="1" spans="1:7" ht="49.5" customHeight="1">
      <c r="A1" s="164" t="s">
        <v>90</v>
      </c>
      <c r="B1" s="164"/>
      <c r="C1" s="164"/>
      <c r="D1" s="164"/>
      <c r="E1" s="164"/>
      <c r="F1" s="164"/>
      <c r="G1" s="164"/>
    </row>
    <row r="2" spans="1:7" ht="15" customHeight="1">
      <c r="A2" s="105"/>
      <c r="B2" s="105"/>
      <c r="C2" s="105"/>
      <c r="D2" s="105"/>
      <c r="E2" s="105"/>
      <c r="F2" s="105"/>
      <c r="G2" s="105"/>
    </row>
    <row r="3" spans="1:7" s="12" customFormat="1" ht="15.75">
      <c r="A3" s="165" t="s">
        <v>29</v>
      </c>
      <c r="B3" s="165"/>
      <c r="C3" s="165"/>
      <c r="D3" s="165"/>
      <c r="E3" s="165"/>
      <c r="F3" s="165"/>
      <c r="G3" s="165"/>
    </row>
    <row r="4" spans="1:7" s="12" customFormat="1" ht="15.75" customHeight="1">
      <c r="A4" s="165" t="s">
        <v>30</v>
      </c>
      <c r="B4" s="165"/>
      <c r="C4" s="165"/>
      <c r="D4" s="165"/>
      <c r="E4" s="165"/>
      <c r="F4" s="165"/>
      <c r="G4" s="106"/>
    </row>
    <row r="5" spans="1:7" s="12" customFormat="1" ht="35.25" customHeight="1">
      <c r="A5" s="165" t="s">
        <v>73</v>
      </c>
      <c r="B5" s="165"/>
      <c r="C5" s="165"/>
      <c r="D5" s="165"/>
      <c r="E5" s="165"/>
      <c r="F5" s="165"/>
      <c r="G5" s="165"/>
    </row>
    <row r="6" spans="1:7" s="12" customFormat="1" ht="33.75" customHeight="1">
      <c r="A6" s="165" t="s">
        <v>64</v>
      </c>
      <c r="B6" s="165"/>
      <c r="C6" s="165"/>
      <c r="D6" s="165"/>
      <c r="E6" s="165"/>
      <c r="F6" s="165"/>
      <c r="G6" s="20"/>
    </row>
    <row r="7" spans="1:7" s="12" customFormat="1" ht="15.75">
      <c r="A7" s="148" t="s">
        <v>65</v>
      </c>
      <c r="B7" s="148"/>
      <c r="C7" s="148"/>
      <c r="D7" s="148"/>
      <c r="E7" s="148"/>
      <c r="F7" s="148"/>
      <c r="G7" s="20"/>
    </row>
    <row r="9" spans="1:7" ht="15.75">
      <c r="A9" s="172" t="s">
        <v>40</v>
      </c>
      <c r="B9" s="172"/>
      <c r="C9" s="172"/>
      <c r="D9" s="172"/>
      <c r="E9" s="172"/>
      <c r="F9" s="172"/>
      <c r="G9" s="172"/>
    </row>
    <row r="10" spans="2:7" ht="18.75" customHeight="1">
      <c r="B10" s="173" t="s">
        <v>147</v>
      </c>
      <c r="C10" s="174"/>
      <c r="D10" s="2" t="s">
        <v>6</v>
      </c>
      <c r="E10" s="6"/>
      <c r="F10" s="3"/>
      <c r="G10" s="64"/>
    </row>
    <row r="11" spans="2:7" ht="18.75" customHeight="1" thickBot="1">
      <c r="B11" s="65"/>
      <c r="C11" s="66"/>
      <c r="D11" s="2"/>
      <c r="E11" s="6"/>
      <c r="F11" s="3"/>
      <c r="G11" s="64"/>
    </row>
    <row r="12" spans="1:10" s="52" customFormat="1" ht="43.5" thickBot="1">
      <c r="A12" s="54"/>
      <c r="B12" s="114" t="s">
        <v>0</v>
      </c>
      <c r="C12" s="115" t="s">
        <v>80</v>
      </c>
      <c r="D12" s="116" t="s">
        <v>12</v>
      </c>
      <c r="E12" s="117" t="s">
        <v>13</v>
      </c>
      <c r="F12" s="118" t="s">
        <v>18</v>
      </c>
      <c r="G12" s="119" t="s">
        <v>14</v>
      </c>
      <c r="J12" s="97"/>
    </row>
    <row r="13" spans="1:7" s="62" customFormat="1" ht="15.75" customHeight="1">
      <c r="A13" s="96"/>
      <c r="B13" s="149" t="s">
        <v>22</v>
      </c>
      <c r="C13" s="150"/>
      <c r="D13" s="150"/>
      <c r="E13" s="150"/>
      <c r="F13" s="150"/>
      <c r="G13" s="151"/>
    </row>
    <row r="14" spans="1:7" s="74" customFormat="1" ht="14.25">
      <c r="A14" s="73"/>
      <c r="B14" s="149" t="s">
        <v>8</v>
      </c>
      <c r="C14" s="150"/>
      <c r="D14" s="150"/>
      <c r="E14" s="150"/>
      <c r="F14" s="150"/>
      <c r="G14" s="151"/>
    </row>
    <row r="15" spans="1:7" s="52" customFormat="1" ht="30" customHeight="1">
      <c r="A15" s="56"/>
      <c r="B15" s="137">
        <v>1</v>
      </c>
      <c r="C15" s="138" t="s">
        <v>112</v>
      </c>
      <c r="D15" s="139" t="s">
        <v>42</v>
      </c>
      <c r="E15" s="140">
        <v>1</v>
      </c>
      <c r="F15" s="141">
        <v>12000</v>
      </c>
      <c r="G15" s="67">
        <f>E15*F15</f>
        <v>12000</v>
      </c>
    </row>
    <row r="16" spans="1:7" s="52" customFormat="1" ht="30" customHeight="1" thickBot="1">
      <c r="A16" s="56"/>
      <c r="B16" s="43">
        <v>2</v>
      </c>
      <c r="C16" s="44" t="s">
        <v>82</v>
      </c>
      <c r="D16" s="100" t="s">
        <v>42</v>
      </c>
      <c r="E16" s="101">
        <v>1</v>
      </c>
      <c r="F16" s="102">
        <v>10000</v>
      </c>
      <c r="G16" s="82">
        <f>E16*F16</f>
        <v>10000</v>
      </c>
    </row>
    <row r="17" spans="1:7" s="52" customFormat="1" ht="15" thickBot="1">
      <c r="A17" s="57"/>
      <c r="B17" s="175" t="s">
        <v>21</v>
      </c>
      <c r="C17" s="176"/>
      <c r="D17" s="176"/>
      <c r="E17" s="176"/>
      <c r="F17" s="177"/>
      <c r="G17" s="113">
        <f>SUM(G15:G16)</f>
        <v>22000</v>
      </c>
    </row>
    <row r="18" spans="1:7" s="62" customFormat="1" ht="14.25">
      <c r="A18" s="96"/>
      <c r="B18" s="166" t="s">
        <v>113</v>
      </c>
      <c r="C18" s="167"/>
      <c r="D18" s="167"/>
      <c r="E18" s="167"/>
      <c r="F18" s="167"/>
      <c r="G18" s="168"/>
    </row>
    <row r="19" spans="1:7" s="74" customFormat="1" ht="14.25">
      <c r="A19" s="73"/>
      <c r="B19" s="149" t="s">
        <v>8</v>
      </c>
      <c r="C19" s="150"/>
      <c r="D19" s="150"/>
      <c r="E19" s="150"/>
      <c r="F19" s="150"/>
      <c r="G19" s="151"/>
    </row>
    <row r="20" spans="1:7" s="52" customFormat="1" ht="25.5">
      <c r="A20" s="55"/>
      <c r="B20" s="42">
        <v>1</v>
      </c>
      <c r="C20" s="134" t="s">
        <v>77</v>
      </c>
      <c r="D20" s="10" t="s">
        <v>3</v>
      </c>
      <c r="E20" s="36">
        <v>190</v>
      </c>
      <c r="F20" s="50">
        <v>90</v>
      </c>
      <c r="G20" s="67">
        <f>E20*F20</f>
        <v>17100</v>
      </c>
    </row>
    <row r="21" spans="1:7" s="52" customFormat="1" ht="14.25">
      <c r="A21" s="55"/>
      <c r="B21" s="42">
        <v>2</v>
      </c>
      <c r="C21" s="21" t="s">
        <v>79</v>
      </c>
      <c r="D21" s="10" t="s">
        <v>3</v>
      </c>
      <c r="E21" s="36">
        <v>9.5</v>
      </c>
      <c r="F21" s="50">
        <v>500</v>
      </c>
      <c r="G21" s="67">
        <f>E21*F21</f>
        <v>4750</v>
      </c>
    </row>
    <row r="22" spans="1:7" s="52" customFormat="1" ht="25.5">
      <c r="A22" s="56"/>
      <c r="B22" s="42">
        <v>3</v>
      </c>
      <c r="C22" s="16" t="s">
        <v>117</v>
      </c>
      <c r="D22" s="10" t="s">
        <v>3</v>
      </c>
      <c r="E22" s="36">
        <v>63</v>
      </c>
      <c r="F22" s="34">
        <v>450</v>
      </c>
      <c r="G22" s="67">
        <f>E22*F22</f>
        <v>28350</v>
      </c>
    </row>
    <row r="23" spans="1:7" s="52" customFormat="1" ht="25.5">
      <c r="A23" s="56"/>
      <c r="B23" s="42">
        <v>4</v>
      </c>
      <c r="C23" s="16" t="s">
        <v>44</v>
      </c>
      <c r="D23" s="10" t="s">
        <v>3</v>
      </c>
      <c r="E23" s="36">
        <v>21</v>
      </c>
      <c r="F23" s="34">
        <v>450</v>
      </c>
      <c r="G23" s="67">
        <f>E23*F23</f>
        <v>9450</v>
      </c>
    </row>
    <row r="24" spans="1:7" s="74" customFormat="1" ht="14.25">
      <c r="A24" s="95"/>
      <c r="B24" s="149" t="s">
        <v>9</v>
      </c>
      <c r="C24" s="150"/>
      <c r="D24" s="150"/>
      <c r="E24" s="150"/>
      <c r="F24" s="150"/>
      <c r="G24" s="151"/>
    </row>
    <row r="25" spans="1:7" s="52" customFormat="1" ht="14.25">
      <c r="A25" s="55"/>
      <c r="B25" s="42">
        <v>1</v>
      </c>
      <c r="C25" s="14" t="s">
        <v>85</v>
      </c>
      <c r="D25" s="40" t="s">
        <v>5</v>
      </c>
      <c r="E25" s="36">
        <v>36</v>
      </c>
      <c r="F25" s="34">
        <v>400</v>
      </c>
      <c r="G25" s="68">
        <f>E25*F25</f>
        <v>14400</v>
      </c>
    </row>
    <row r="26" spans="1:7" s="52" customFormat="1" ht="15" thickBot="1">
      <c r="A26" s="57"/>
      <c r="B26" s="84">
        <f>B25+1</f>
        <v>2</v>
      </c>
      <c r="C26" s="44" t="s">
        <v>78</v>
      </c>
      <c r="D26" s="39" t="s">
        <v>5</v>
      </c>
      <c r="E26" s="85">
        <v>110</v>
      </c>
      <c r="F26" s="47">
        <v>240</v>
      </c>
      <c r="G26" s="69">
        <f>E26*F26</f>
        <v>26400</v>
      </c>
    </row>
    <row r="27" spans="1:7" s="52" customFormat="1" ht="15" customHeight="1">
      <c r="A27" s="55"/>
      <c r="B27" s="155" t="s">
        <v>21</v>
      </c>
      <c r="C27" s="156"/>
      <c r="D27" s="156"/>
      <c r="E27" s="156"/>
      <c r="F27" s="157"/>
      <c r="G27" s="120">
        <f>SUM(G20:G23)</f>
        <v>59650</v>
      </c>
    </row>
    <row r="28" spans="1:7" s="52" customFormat="1" ht="19.5" customHeight="1" hidden="1">
      <c r="A28" s="55"/>
      <c r="B28" s="121"/>
      <c r="C28" s="122" t="s">
        <v>10</v>
      </c>
      <c r="D28" s="123" t="s">
        <v>1</v>
      </c>
      <c r="E28" s="124"/>
      <c r="F28" s="125"/>
      <c r="G28" s="126" t="e">
        <f>SUM(#REF!)</f>
        <v>#REF!</v>
      </c>
    </row>
    <row r="29" spans="1:7" s="52" customFormat="1" ht="14.25">
      <c r="A29" s="55"/>
      <c r="B29" s="158" t="s">
        <v>10</v>
      </c>
      <c r="C29" s="159"/>
      <c r="D29" s="159"/>
      <c r="E29" s="159"/>
      <c r="F29" s="160"/>
      <c r="G29" s="126">
        <f>SUM(G25:G26)</f>
        <v>40800</v>
      </c>
    </row>
    <row r="30" spans="1:7" s="52" customFormat="1" ht="15" thickBot="1">
      <c r="A30" s="55"/>
      <c r="B30" s="161" t="s">
        <v>23</v>
      </c>
      <c r="C30" s="162"/>
      <c r="D30" s="162"/>
      <c r="E30" s="162"/>
      <c r="F30" s="163"/>
      <c r="G30" s="127">
        <f>G27+G29</f>
        <v>100450</v>
      </c>
    </row>
    <row r="31" spans="1:7" s="74" customFormat="1" ht="14.25">
      <c r="A31" s="73"/>
      <c r="B31" s="166" t="s">
        <v>114</v>
      </c>
      <c r="C31" s="167"/>
      <c r="D31" s="167"/>
      <c r="E31" s="167"/>
      <c r="F31" s="167"/>
      <c r="G31" s="168"/>
    </row>
    <row r="32" spans="1:7" s="74" customFormat="1" ht="14.25">
      <c r="A32" s="73"/>
      <c r="B32" s="149" t="s">
        <v>8</v>
      </c>
      <c r="C32" s="150"/>
      <c r="D32" s="150"/>
      <c r="E32" s="150"/>
      <c r="F32" s="150"/>
      <c r="G32" s="151"/>
    </row>
    <row r="33" spans="1:7" s="58" customFormat="1" ht="12.75">
      <c r="A33" s="25"/>
      <c r="B33" s="43">
        <v>1</v>
      </c>
      <c r="C33" s="94" t="s">
        <v>49</v>
      </c>
      <c r="D33" s="39" t="s">
        <v>2</v>
      </c>
      <c r="E33" s="46">
        <v>210</v>
      </c>
      <c r="F33" s="47">
        <v>20</v>
      </c>
      <c r="G33" s="69">
        <f aca="true" t="shared" si="0" ref="G33:G38">E33*F33</f>
        <v>4200</v>
      </c>
    </row>
    <row r="34" spans="1:10" s="52" customFormat="1" ht="39" customHeight="1">
      <c r="A34" s="56"/>
      <c r="B34" s="42">
        <v>2</v>
      </c>
      <c r="C34" s="15" t="s">
        <v>115</v>
      </c>
      <c r="D34" s="40" t="s">
        <v>3</v>
      </c>
      <c r="E34" s="103">
        <v>70</v>
      </c>
      <c r="F34" s="34">
        <v>1600</v>
      </c>
      <c r="G34" s="68">
        <f t="shared" si="0"/>
        <v>112000</v>
      </c>
      <c r="J34" s="97"/>
    </row>
    <row r="35" spans="1:10" s="52" customFormat="1" ht="39" customHeight="1">
      <c r="A35" s="56"/>
      <c r="B35" s="42">
        <v>3</v>
      </c>
      <c r="C35" s="15" t="s">
        <v>116</v>
      </c>
      <c r="D35" s="40" t="s">
        <v>3</v>
      </c>
      <c r="E35" s="103">
        <v>24.5</v>
      </c>
      <c r="F35" s="34">
        <v>1850</v>
      </c>
      <c r="G35" s="68">
        <f t="shared" si="0"/>
        <v>45325</v>
      </c>
      <c r="J35" s="97"/>
    </row>
    <row r="36" spans="1:10" s="52" customFormat="1" ht="14.25">
      <c r="A36" s="56"/>
      <c r="B36" s="42">
        <v>4</v>
      </c>
      <c r="C36" s="15" t="s">
        <v>170</v>
      </c>
      <c r="D36" s="40" t="s">
        <v>2</v>
      </c>
      <c r="E36" s="103">
        <v>100</v>
      </c>
      <c r="F36" s="34">
        <v>100</v>
      </c>
      <c r="G36" s="68">
        <f t="shared" si="0"/>
        <v>10000</v>
      </c>
      <c r="J36" s="97"/>
    </row>
    <row r="37" spans="1:10" s="52" customFormat="1" ht="14.25">
      <c r="A37" s="56"/>
      <c r="B37" s="42">
        <v>5</v>
      </c>
      <c r="C37" s="15" t="s">
        <v>171</v>
      </c>
      <c r="D37" s="40" t="s">
        <v>2</v>
      </c>
      <c r="E37" s="103">
        <v>75</v>
      </c>
      <c r="F37" s="34">
        <v>120</v>
      </c>
      <c r="G37" s="68">
        <f t="shared" si="0"/>
        <v>9000</v>
      </c>
      <c r="J37" s="97"/>
    </row>
    <row r="38" spans="1:7" s="52" customFormat="1" ht="14.25">
      <c r="A38" s="56"/>
      <c r="B38" s="42">
        <v>5</v>
      </c>
      <c r="C38" s="15" t="s">
        <v>70</v>
      </c>
      <c r="D38" s="40" t="s">
        <v>3</v>
      </c>
      <c r="E38" s="36">
        <v>40</v>
      </c>
      <c r="F38" s="34">
        <v>90</v>
      </c>
      <c r="G38" s="68">
        <f t="shared" si="0"/>
        <v>3600</v>
      </c>
    </row>
    <row r="39" spans="1:7" s="74" customFormat="1" ht="14.25">
      <c r="A39" s="95"/>
      <c r="B39" s="149" t="s">
        <v>9</v>
      </c>
      <c r="C39" s="150"/>
      <c r="D39" s="150"/>
      <c r="E39" s="150"/>
      <c r="F39" s="150"/>
      <c r="G39" s="151"/>
    </row>
    <row r="40" spans="1:7" s="52" customFormat="1" ht="14.25">
      <c r="A40" s="57"/>
      <c r="B40" s="45">
        <v>1</v>
      </c>
      <c r="C40" s="14" t="s">
        <v>86</v>
      </c>
      <c r="D40" s="23" t="s">
        <v>3</v>
      </c>
      <c r="E40" s="36">
        <v>95</v>
      </c>
      <c r="F40" s="34">
        <v>1650</v>
      </c>
      <c r="G40" s="68">
        <f aca="true" t="shared" si="1" ref="G40:G48">E40*F40</f>
        <v>156750</v>
      </c>
    </row>
    <row r="41" spans="1:12" s="52" customFormat="1" ht="14.25">
      <c r="A41" s="57"/>
      <c r="B41" s="45">
        <v>2</v>
      </c>
      <c r="C41" s="14" t="s">
        <v>50</v>
      </c>
      <c r="D41" s="23" t="s">
        <v>2</v>
      </c>
      <c r="E41" s="36">
        <v>235</v>
      </c>
      <c r="F41" s="34">
        <v>8.5</v>
      </c>
      <c r="G41" s="68">
        <f t="shared" si="1"/>
        <v>1997.5</v>
      </c>
      <c r="L41" s="97"/>
    </row>
    <row r="42" spans="1:7" s="52" customFormat="1" ht="15">
      <c r="A42" s="59"/>
      <c r="B42" s="45">
        <v>3</v>
      </c>
      <c r="C42" s="14" t="s">
        <v>118</v>
      </c>
      <c r="D42" s="23" t="s">
        <v>5</v>
      </c>
      <c r="E42" s="36">
        <v>0.1</v>
      </c>
      <c r="F42" s="34">
        <v>18600</v>
      </c>
      <c r="G42" s="68">
        <f>E42*F42</f>
        <v>1860</v>
      </c>
    </row>
    <row r="43" spans="1:10" s="52" customFormat="1" ht="15">
      <c r="A43" s="59"/>
      <c r="B43" s="45">
        <v>4</v>
      </c>
      <c r="C43" s="14" t="s">
        <v>26</v>
      </c>
      <c r="D43" s="23" t="s">
        <v>5</v>
      </c>
      <c r="E43" s="36">
        <v>3.9</v>
      </c>
      <c r="F43" s="34">
        <v>18400</v>
      </c>
      <c r="G43" s="68">
        <f>E43*F43</f>
        <v>71760</v>
      </c>
      <c r="J43" s="104"/>
    </row>
    <row r="44" spans="1:7" s="52" customFormat="1" ht="15">
      <c r="A44" s="59"/>
      <c r="B44" s="45">
        <v>6</v>
      </c>
      <c r="C44" s="14" t="s">
        <v>46</v>
      </c>
      <c r="D44" s="23" t="s">
        <v>4</v>
      </c>
      <c r="E44" s="36">
        <v>45</v>
      </c>
      <c r="F44" s="34">
        <v>28</v>
      </c>
      <c r="G44" s="68">
        <f t="shared" si="1"/>
        <v>1260</v>
      </c>
    </row>
    <row r="45" spans="1:7" s="52" customFormat="1" ht="15">
      <c r="A45" s="59"/>
      <c r="B45" s="45">
        <v>7</v>
      </c>
      <c r="C45" s="14" t="s">
        <v>69</v>
      </c>
      <c r="D45" s="23" t="s">
        <v>47</v>
      </c>
      <c r="E45" s="36">
        <v>15</v>
      </c>
      <c r="F45" s="34">
        <v>160</v>
      </c>
      <c r="G45" s="68">
        <f>E45*F45</f>
        <v>2400</v>
      </c>
    </row>
    <row r="46" spans="1:7" s="52" customFormat="1" ht="15">
      <c r="A46" s="59"/>
      <c r="B46" s="45">
        <v>8</v>
      </c>
      <c r="C46" s="14" t="s">
        <v>172</v>
      </c>
      <c r="D46" s="23" t="s">
        <v>4</v>
      </c>
      <c r="E46" s="36">
        <v>180</v>
      </c>
      <c r="F46" s="34">
        <v>38</v>
      </c>
      <c r="G46" s="68">
        <f>E46*F46</f>
        <v>6840</v>
      </c>
    </row>
    <row r="47" spans="1:7" s="52" customFormat="1" ht="15">
      <c r="A47" s="59"/>
      <c r="B47" s="45">
        <v>9</v>
      </c>
      <c r="C47" s="14" t="s">
        <v>173</v>
      </c>
      <c r="D47" s="23" t="s">
        <v>2</v>
      </c>
      <c r="E47" s="36">
        <v>80</v>
      </c>
      <c r="F47" s="34">
        <v>155</v>
      </c>
      <c r="G47" s="68">
        <f>E47*F47</f>
        <v>12400</v>
      </c>
    </row>
    <row r="48" spans="1:7" s="52" customFormat="1" ht="15.75" thickBot="1">
      <c r="A48" s="59"/>
      <c r="B48" s="45">
        <v>10</v>
      </c>
      <c r="C48" s="14" t="s">
        <v>174</v>
      </c>
      <c r="D48" s="23" t="s">
        <v>7</v>
      </c>
      <c r="E48" s="36">
        <v>10</v>
      </c>
      <c r="F48" s="34">
        <v>180</v>
      </c>
      <c r="G48" s="68">
        <f t="shared" si="1"/>
        <v>1800</v>
      </c>
    </row>
    <row r="49" spans="1:7" s="52" customFormat="1" ht="14.25">
      <c r="A49" s="55"/>
      <c r="B49" s="155" t="s">
        <v>21</v>
      </c>
      <c r="C49" s="156"/>
      <c r="D49" s="156"/>
      <c r="E49" s="156"/>
      <c r="F49" s="157"/>
      <c r="G49" s="120">
        <f>SUM(G33:G38)</f>
        <v>184125</v>
      </c>
    </row>
    <row r="50" spans="1:7" s="52" customFormat="1" ht="14.25">
      <c r="A50" s="55"/>
      <c r="B50" s="158" t="s">
        <v>10</v>
      </c>
      <c r="C50" s="159"/>
      <c r="D50" s="159"/>
      <c r="E50" s="159"/>
      <c r="F50" s="160"/>
      <c r="G50" s="126">
        <f>SUM(G40:G48)</f>
        <v>257067.5</v>
      </c>
    </row>
    <row r="51" spans="1:7" s="52" customFormat="1" ht="15" thickBot="1">
      <c r="A51" s="55"/>
      <c r="B51" s="161" t="s">
        <v>23</v>
      </c>
      <c r="C51" s="162"/>
      <c r="D51" s="162"/>
      <c r="E51" s="162"/>
      <c r="F51" s="163"/>
      <c r="G51" s="127">
        <f>G49+G50</f>
        <v>441192.5</v>
      </c>
    </row>
    <row r="52" spans="1:7" s="52" customFormat="1" ht="15" customHeight="1">
      <c r="A52" s="55"/>
      <c r="B52" s="166" t="s">
        <v>71</v>
      </c>
      <c r="C52" s="167"/>
      <c r="D52" s="167"/>
      <c r="E52" s="167"/>
      <c r="F52" s="167"/>
      <c r="G52" s="168"/>
    </row>
    <row r="53" spans="1:7" s="52" customFormat="1" ht="14.25">
      <c r="A53" s="55"/>
      <c r="B53" s="149" t="s">
        <v>8</v>
      </c>
      <c r="C53" s="150"/>
      <c r="D53" s="150"/>
      <c r="E53" s="150"/>
      <c r="F53" s="150"/>
      <c r="G53" s="151"/>
    </row>
    <row r="54" spans="1:7" s="52" customFormat="1" ht="25.5">
      <c r="A54" s="56"/>
      <c r="B54" s="42">
        <v>1</v>
      </c>
      <c r="C54" s="16" t="s">
        <v>43</v>
      </c>
      <c r="D54" s="10" t="s">
        <v>3</v>
      </c>
      <c r="E54" s="36">
        <v>20</v>
      </c>
      <c r="F54" s="34">
        <v>450</v>
      </c>
      <c r="G54" s="67">
        <f>E54*F54</f>
        <v>9000</v>
      </c>
    </row>
    <row r="55" spans="1:7" s="52" customFormat="1" ht="25.5">
      <c r="A55" s="56"/>
      <c r="B55" s="42">
        <v>2</v>
      </c>
      <c r="C55" s="16" t="s">
        <v>44</v>
      </c>
      <c r="D55" s="10" t="s">
        <v>3</v>
      </c>
      <c r="E55" s="36">
        <v>20</v>
      </c>
      <c r="F55" s="34">
        <v>450</v>
      </c>
      <c r="G55" s="67">
        <f>E55*F55</f>
        <v>9000</v>
      </c>
    </row>
    <row r="56" spans="1:7" s="58" customFormat="1" ht="12.75">
      <c r="A56" s="25"/>
      <c r="B56" s="43">
        <v>3</v>
      </c>
      <c r="C56" s="94" t="s">
        <v>49</v>
      </c>
      <c r="D56" s="39" t="s">
        <v>2</v>
      </c>
      <c r="E56" s="46">
        <v>120</v>
      </c>
      <c r="F56" s="47">
        <v>20</v>
      </c>
      <c r="G56" s="69">
        <f>E56*F56</f>
        <v>2400</v>
      </c>
    </row>
    <row r="57" spans="1:7" s="58" customFormat="1" ht="25.5">
      <c r="A57" s="25"/>
      <c r="B57" s="70">
        <v>4</v>
      </c>
      <c r="C57" s="60" t="s">
        <v>91</v>
      </c>
      <c r="D57" s="40" t="s">
        <v>2</v>
      </c>
      <c r="E57" s="36">
        <v>120</v>
      </c>
      <c r="F57" s="34">
        <v>200</v>
      </c>
      <c r="G57" s="68">
        <f>E57*F57</f>
        <v>24000</v>
      </c>
    </row>
    <row r="58" spans="1:7" s="58" customFormat="1" ht="25.5">
      <c r="A58" s="25"/>
      <c r="B58" s="70">
        <v>5</v>
      </c>
      <c r="C58" s="60" t="s">
        <v>48</v>
      </c>
      <c r="D58" s="40" t="s">
        <v>31</v>
      </c>
      <c r="E58" s="36">
        <v>1</v>
      </c>
      <c r="F58" s="34">
        <v>11000</v>
      </c>
      <c r="G58" s="68">
        <f>E58*F58</f>
        <v>11000</v>
      </c>
    </row>
    <row r="59" spans="1:7" s="72" customFormat="1" ht="14.25">
      <c r="A59" s="54"/>
      <c r="B59" s="178" t="s">
        <v>9</v>
      </c>
      <c r="C59" s="179"/>
      <c r="D59" s="179"/>
      <c r="E59" s="179"/>
      <c r="F59" s="179"/>
      <c r="G59" s="180"/>
    </row>
    <row r="60" spans="1:7" s="52" customFormat="1" ht="14.25">
      <c r="A60" s="55"/>
      <c r="B60" s="42">
        <v>1</v>
      </c>
      <c r="C60" s="14" t="s">
        <v>41</v>
      </c>
      <c r="D60" s="40" t="s">
        <v>5</v>
      </c>
      <c r="E60" s="36">
        <v>20</v>
      </c>
      <c r="F60" s="34">
        <v>400</v>
      </c>
      <c r="G60" s="68">
        <f aca="true" t="shared" si="2" ref="G60:G65">E60*F60</f>
        <v>8000</v>
      </c>
    </row>
    <row r="61" spans="1:7" s="52" customFormat="1" ht="15">
      <c r="A61" s="59"/>
      <c r="B61" s="45">
        <f>B60+1</f>
        <v>2</v>
      </c>
      <c r="C61" s="14" t="s">
        <v>11</v>
      </c>
      <c r="D61" s="40" t="s">
        <v>5</v>
      </c>
      <c r="E61" s="36">
        <v>40</v>
      </c>
      <c r="F61" s="34">
        <v>240</v>
      </c>
      <c r="G61" s="68">
        <f t="shared" si="2"/>
        <v>9600</v>
      </c>
    </row>
    <row r="62" spans="1:7" s="52" customFormat="1" ht="15">
      <c r="A62" s="59"/>
      <c r="B62" s="45">
        <v>3</v>
      </c>
      <c r="C62" s="14" t="s">
        <v>60</v>
      </c>
      <c r="D62" s="40" t="s">
        <v>31</v>
      </c>
      <c r="E62" s="36">
        <v>1</v>
      </c>
      <c r="F62" s="34">
        <v>9000</v>
      </c>
      <c r="G62" s="68">
        <f t="shared" si="2"/>
        <v>9000</v>
      </c>
    </row>
    <row r="63" spans="1:7" s="52" customFormat="1" ht="15">
      <c r="A63" s="59"/>
      <c r="B63" s="45">
        <v>4</v>
      </c>
      <c r="C63" s="14" t="s">
        <v>87</v>
      </c>
      <c r="D63" s="23" t="s">
        <v>3</v>
      </c>
      <c r="E63" s="36">
        <v>12</v>
      </c>
      <c r="F63" s="34">
        <v>1650</v>
      </c>
      <c r="G63" s="68">
        <f t="shared" si="2"/>
        <v>19800</v>
      </c>
    </row>
    <row r="64" spans="1:7" s="52" customFormat="1" ht="14.25">
      <c r="A64" s="57"/>
      <c r="B64" s="45">
        <v>5</v>
      </c>
      <c r="C64" s="14" t="s">
        <v>50</v>
      </c>
      <c r="D64" s="23" t="s">
        <v>2</v>
      </c>
      <c r="E64" s="36">
        <v>130</v>
      </c>
      <c r="F64" s="34">
        <v>8.5</v>
      </c>
      <c r="G64" s="68">
        <f t="shared" si="2"/>
        <v>1105</v>
      </c>
    </row>
    <row r="65" spans="1:7" s="52" customFormat="1" ht="15.75" thickBot="1">
      <c r="A65" s="59"/>
      <c r="B65" s="84">
        <v>6</v>
      </c>
      <c r="C65" s="44" t="s">
        <v>45</v>
      </c>
      <c r="D65" s="86" t="s">
        <v>5</v>
      </c>
      <c r="E65" s="87">
        <v>0.8</v>
      </c>
      <c r="F65" s="88">
        <v>18600</v>
      </c>
      <c r="G65" s="83">
        <f t="shared" si="2"/>
        <v>14880</v>
      </c>
    </row>
    <row r="66" spans="1:7" s="52" customFormat="1" ht="14.25">
      <c r="A66" s="55"/>
      <c r="B66" s="155" t="s">
        <v>21</v>
      </c>
      <c r="C66" s="156"/>
      <c r="D66" s="156"/>
      <c r="E66" s="156"/>
      <c r="F66" s="157"/>
      <c r="G66" s="120">
        <f>SUM(G54:G58)</f>
        <v>55400</v>
      </c>
    </row>
    <row r="67" spans="1:7" s="52" customFormat="1" ht="14.25">
      <c r="A67" s="55"/>
      <c r="B67" s="158" t="s">
        <v>10</v>
      </c>
      <c r="C67" s="159"/>
      <c r="D67" s="159"/>
      <c r="E67" s="159"/>
      <c r="F67" s="160"/>
      <c r="G67" s="126">
        <f>SUM(G60:G65)</f>
        <v>62385</v>
      </c>
    </row>
    <row r="68" spans="1:7" s="52" customFormat="1" ht="15" thickBot="1">
      <c r="A68" s="55"/>
      <c r="B68" s="161" t="s">
        <v>23</v>
      </c>
      <c r="C68" s="162"/>
      <c r="D68" s="162"/>
      <c r="E68" s="162"/>
      <c r="F68" s="163"/>
      <c r="G68" s="127">
        <f>SUM(G66:G67)</f>
        <v>117785</v>
      </c>
    </row>
    <row r="69" spans="1:7" s="52" customFormat="1" ht="15" customHeight="1">
      <c r="A69" s="55"/>
      <c r="B69" s="152" t="s">
        <v>88</v>
      </c>
      <c r="C69" s="153"/>
      <c r="D69" s="153"/>
      <c r="E69" s="153"/>
      <c r="F69" s="153"/>
      <c r="G69" s="154"/>
    </row>
    <row r="70" spans="1:7" s="52" customFormat="1" ht="14.25">
      <c r="A70" s="55"/>
      <c r="B70" s="149" t="s">
        <v>8</v>
      </c>
      <c r="C70" s="150"/>
      <c r="D70" s="150"/>
      <c r="E70" s="150"/>
      <c r="F70" s="150"/>
      <c r="G70" s="151"/>
    </row>
    <row r="71" spans="1:7" s="52" customFormat="1" ht="25.5">
      <c r="A71" s="56"/>
      <c r="B71" s="42">
        <v>1</v>
      </c>
      <c r="C71" s="16" t="s">
        <v>124</v>
      </c>
      <c r="D71" s="10" t="s">
        <v>32</v>
      </c>
      <c r="E71" s="36">
        <v>15</v>
      </c>
      <c r="F71" s="50">
        <v>180</v>
      </c>
      <c r="G71" s="67">
        <f aca="true" t="shared" si="3" ref="G71:G77">E71*F71</f>
        <v>2700</v>
      </c>
    </row>
    <row r="72" spans="1:7" s="52" customFormat="1" ht="25.5">
      <c r="A72" s="56"/>
      <c r="B72" s="42">
        <v>2</v>
      </c>
      <c r="C72" s="21" t="s">
        <v>119</v>
      </c>
      <c r="D72" s="10" t="s">
        <v>3</v>
      </c>
      <c r="E72" s="36">
        <v>2</v>
      </c>
      <c r="F72" s="50">
        <v>500</v>
      </c>
      <c r="G72" s="67">
        <f t="shared" si="3"/>
        <v>1000</v>
      </c>
    </row>
    <row r="73" spans="1:7" s="52" customFormat="1" ht="25.5">
      <c r="A73" s="56"/>
      <c r="B73" s="42">
        <v>3</v>
      </c>
      <c r="C73" s="16" t="s">
        <v>123</v>
      </c>
      <c r="D73" s="10" t="s">
        <v>3</v>
      </c>
      <c r="E73" s="36">
        <v>2</v>
      </c>
      <c r="F73" s="34">
        <v>450</v>
      </c>
      <c r="G73" s="67">
        <f t="shared" si="3"/>
        <v>900</v>
      </c>
    </row>
    <row r="74" spans="1:7" s="52" customFormat="1" ht="25.5">
      <c r="A74" s="55"/>
      <c r="B74" s="42">
        <v>4</v>
      </c>
      <c r="C74" s="16" t="s">
        <v>123</v>
      </c>
      <c r="D74" s="10" t="s">
        <v>3</v>
      </c>
      <c r="E74" s="36">
        <v>2</v>
      </c>
      <c r="F74" s="34">
        <v>450</v>
      </c>
      <c r="G74" s="67">
        <f t="shared" si="3"/>
        <v>900</v>
      </c>
    </row>
    <row r="75" spans="1:7" s="52" customFormat="1" ht="14.25">
      <c r="A75" s="55"/>
      <c r="B75" s="42">
        <v>5</v>
      </c>
      <c r="C75" s="15" t="s">
        <v>120</v>
      </c>
      <c r="D75" s="40" t="s">
        <v>32</v>
      </c>
      <c r="E75" s="103">
        <v>15</v>
      </c>
      <c r="F75" s="34">
        <v>400</v>
      </c>
      <c r="G75" s="68">
        <f t="shared" si="3"/>
        <v>6000</v>
      </c>
    </row>
    <row r="76" spans="1:7" s="52" customFormat="1" ht="38.25">
      <c r="A76" s="55"/>
      <c r="B76" s="42">
        <v>6</v>
      </c>
      <c r="C76" s="15" t="s">
        <v>121</v>
      </c>
      <c r="D76" s="40" t="s">
        <v>3</v>
      </c>
      <c r="E76" s="103">
        <v>3.5</v>
      </c>
      <c r="F76" s="34">
        <v>1850</v>
      </c>
      <c r="G76" s="68">
        <f t="shared" si="3"/>
        <v>6475</v>
      </c>
    </row>
    <row r="77" spans="1:10" s="58" customFormat="1" ht="39" customHeight="1">
      <c r="A77" s="25"/>
      <c r="B77" s="70">
        <v>7</v>
      </c>
      <c r="C77" s="60" t="s">
        <v>122</v>
      </c>
      <c r="D77" s="40" t="s">
        <v>2</v>
      </c>
      <c r="E77" s="36">
        <v>25</v>
      </c>
      <c r="F77" s="34">
        <v>280</v>
      </c>
      <c r="G77" s="68">
        <f t="shared" si="3"/>
        <v>7000</v>
      </c>
      <c r="J77" s="133"/>
    </row>
    <row r="78" spans="1:7" s="72" customFormat="1" ht="14.25">
      <c r="A78" s="54"/>
      <c r="B78" s="178" t="s">
        <v>9</v>
      </c>
      <c r="C78" s="179"/>
      <c r="D78" s="179"/>
      <c r="E78" s="179"/>
      <c r="F78" s="179"/>
      <c r="G78" s="180"/>
    </row>
    <row r="79" spans="1:7" s="52" customFormat="1" ht="14.25">
      <c r="A79" s="55"/>
      <c r="B79" s="42">
        <v>1</v>
      </c>
      <c r="C79" s="14" t="s">
        <v>41</v>
      </c>
      <c r="D79" s="40" t="s">
        <v>5</v>
      </c>
      <c r="E79" s="36">
        <v>5</v>
      </c>
      <c r="F79" s="34">
        <v>400</v>
      </c>
      <c r="G79" s="68">
        <f aca="true" t="shared" si="4" ref="G79:G84">E79*F79</f>
        <v>2000</v>
      </c>
    </row>
    <row r="80" spans="1:7" s="52" customFormat="1" ht="15">
      <c r="A80" s="59"/>
      <c r="B80" s="45">
        <f>B79+1</f>
        <v>2</v>
      </c>
      <c r="C80" s="14" t="s">
        <v>11</v>
      </c>
      <c r="D80" s="40" t="s">
        <v>5</v>
      </c>
      <c r="E80" s="36">
        <v>5</v>
      </c>
      <c r="F80" s="34">
        <v>240</v>
      </c>
      <c r="G80" s="68">
        <f t="shared" si="4"/>
        <v>1200</v>
      </c>
    </row>
    <row r="81" spans="1:7" s="52" customFormat="1" ht="15">
      <c r="A81" s="59"/>
      <c r="B81" s="45">
        <v>3</v>
      </c>
      <c r="C81" s="14" t="s">
        <v>87</v>
      </c>
      <c r="D81" s="23" t="s">
        <v>3</v>
      </c>
      <c r="E81" s="36">
        <v>6.5</v>
      </c>
      <c r="F81" s="34">
        <v>1650</v>
      </c>
      <c r="G81" s="68">
        <f t="shared" si="4"/>
        <v>10725</v>
      </c>
    </row>
    <row r="82" spans="1:7" s="52" customFormat="1" ht="14.25">
      <c r="A82" s="57"/>
      <c r="B82" s="45">
        <v>4</v>
      </c>
      <c r="C82" s="14" t="s">
        <v>50</v>
      </c>
      <c r="D82" s="23" t="s">
        <v>2</v>
      </c>
      <c r="E82" s="36">
        <v>35</v>
      </c>
      <c r="F82" s="34">
        <v>8.5</v>
      </c>
      <c r="G82" s="68">
        <f t="shared" si="4"/>
        <v>297.5</v>
      </c>
    </row>
    <row r="83" spans="1:7" s="52" customFormat="1" ht="15">
      <c r="A83" s="59"/>
      <c r="B83" s="84">
        <v>5</v>
      </c>
      <c r="C83" s="44" t="s">
        <v>125</v>
      </c>
      <c r="D83" s="86" t="s">
        <v>5</v>
      </c>
      <c r="E83" s="87">
        <v>0.2</v>
      </c>
      <c r="F83" s="88">
        <v>18600</v>
      </c>
      <c r="G83" s="83">
        <f t="shared" si="4"/>
        <v>3720</v>
      </c>
    </row>
    <row r="84" spans="1:7" s="52" customFormat="1" ht="15.75" thickBot="1">
      <c r="A84" s="59"/>
      <c r="B84" s="84">
        <v>6</v>
      </c>
      <c r="C84" s="44" t="s">
        <v>26</v>
      </c>
      <c r="D84" s="86" t="s">
        <v>5</v>
      </c>
      <c r="E84" s="87">
        <v>0.12</v>
      </c>
      <c r="F84" s="88">
        <v>18400</v>
      </c>
      <c r="G84" s="83">
        <f t="shared" si="4"/>
        <v>2208</v>
      </c>
    </row>
    <row r="85" spans="1:7" s="52" customFormat="1" ht="14.25">
      <c r="A85" s="55"/>
      <c r="B85" s="155" t="s">
        <v>21</v>
      </c>
      <c r="C85" s="156"/>
      <c r="D85" s="156"/>
      <c r="E85" s="156"/>
      <c r="F85" s="157"/>
      <c r="G85" s="120">
        <f>SUM(G70:G77)</f>
        <v>24975</v>
      </c>
    </row>
    <row r="86" spans="1:7" s="52" customFormat="1" ht="14.25">
      <c r="A86" s="55"/>
      <c r="B86" s="158" t="s">
        <v>10</v>
      </c>
      <c r="C86" s="159"/>
      <c r="D86" s="159"/>
      <c r="E86" s="159"/>
      <c r="F86" s="160"/>
      <c r="G86" s="126">
        <f>SUM(G79:G84)</f>
        <v>20150.5</v>
      </c>
    </row>
    <row r="87" spans="1:7" s="52" customFormat="1" ht="15" thickBot="1">
      <c r="A87" s="55"/>
      <c r="B87" s="161" t="s">
        <v>23</v>
      </c>
      <c r="C87" s="162"/>
      <c r="D87" s="162"/>
      <c r="E87" s="162"/>
      <c r="F87" s="163"/>
      <c r="G87" s="127">
        <f>SUM(G85:G86)</f>
        <v>45125.5</v>
      </c>
    </row>
    <row r="88" spans="1:7" s="52" customFormat="1" ht="15" customHeight="1">
      <c r="A88" s="55"/>
      <c r="B88" s="152" t="s">
        <v>126</v>
      </c>
      <c r="C88" s="153"/>
      <c r="D88" s="153"/>
      <c r="E88" s="153"/>
      <c r="F88" s="153"/>
      <c r="G88" s="154"/>
    </row>
    <row r="89" spans="1:7" s="52" customFormat="1" ht="14.25">
      <c r="A89" s="55"/>
      <c r="B89" s="149" t="s">
        <v>8</v>
      </c>
      <c r="C89" s="150"/>
      <c r="D89" s="150"/>
      <c r="E89" s="150"/>
      <c r="F89" s="150"/>
      <c r="G89" s="151"/>
    </row>
    <row r="90" spans="1:7" s="52" customFormat="1" ht="25.5">
      <c r="A90" s="56"/>
      <c r="B90" s="42">
        <v>1</v>
      </c>
      <c r="C90" s="16" t="s">
        <v>43</v>
      </c>
      <c r="D90" s="10" t="s">
        <v>3</v>
      </c>
      <c r="E90" s="36">
        <v>0.8</v>
      </c>
      <c r="F90" s="34">
        <v>450</v>
      </c>
      <c r="G90" s="67">
        <f>E90*F90</f>
        <v>360</v>
      </c>
    </row>
    <row r="91" spans="1:7" s="52" customFormat="1" ht="25.5">
      <c r="A91" s="56"/>
      <c r="B91" s="42">
        <v>2</v>
      </c>
      <c r="C91" s="16" t="s">
        <v>44</v>
      </c>
      <c r="D91" s="10" t="s">
        <v>3</v>
      </c>
      <c r="E91" s="36">
        <v>0.8</v>
      </c>
      <c r="F91" s="34">
        <v>450</v>
      </c>
      <c r="G91" s="67">
        <f>E91*F91</f>
        <v>360</v>
      </c>
    </row>
    <row r="92" spans="1:7" s="52" customFormat="1" ht="14.25">
      <c r="A92" s="55"/>
      <c r="B92" s="42">
        <v>3</v>
      </c>
      <c r="C92" s="16" t="s">
        <v>49</v>
      </c>
      <c r="D92" s="10" t="s">
        <v>2</v>
      </c>
      <c r="E92" s="36">
        <v>5</v>
      </c>
      <c r="F92" s="34">
        <v>20</v>
      </c>
      <c r="G92" s="67">
        <f>E92*F92</f>
        <v>100</v>
      </c>
    </row>
    <row r="93" spans="1:10" s="58" customFormat="1" ht="39" customHeight="1">
      <c r="A93" s="25"/>
      <c r="B93" s="70">
        <v>4</v>
      </c>
      <c r="C93" s="60" t="s">
        <v>92</v>
      </c>
      <c r="D93" s="40" t="s">
        <v>3</v>
      </c>
      <c r="E93" s="36">
        <v>2</v>
      </c>
      <c r="F93" s="34">
        <v>2800</v>
      </c>
      <c r="G93" s="68">
        <f>E93*F93</f>
        <v>5600</v>
      </c>
      <c r="J93" s="133"/>
    </row>
    <row r="94" spans="1:7" s="72" customFormat="1" ht="14.25">
      <c r="A94" s="54"/>
      <c r="B94" s="178" t="s">
        <v>9</v>
      </c>
      <c r="C94" s="179"/>
      <c r="D94" s="179"/>
      <c r="E94" s="179"/>
      <c r="F94" s="179"/>
      <c r="G94" s="180"/>
    </row>
    <row r="95" spans="1:7" s="52" customFormat="1" ht="14.25">
      <c r="A95" s="55"/>
      <c r="B95" s="42">
        <v>1</v>
      </c>
      <c r="C95" s="14" t="s">
        <v>41</v>
      </c>
      <c r="D95" s="40" t="s">
        <v>5</v>
      </c>
      <c r="E95" s="36">
        <v>1.8</v>
      </c>
      <c r="F95" s="34">
        <v>400</v>
      </c>
      <c r="G95" s="68">
        <f>E95*F95</f>
        <v>720</v>
      </c>
    </row>
    <row r="96" spans="1:7" s="52" customFormat="1" ht="15">
      <c r="A96" s="59"/>
      <c r="B96" s="45">
        <f>B95+1</f>
        <v>2</v>
      </c>
      <c r="C96" s="14" t="s">
        <v>11</v>
      </c>
      <c r="D96" s="40" t="s">
        <v>5</v>
      </c>
      <c r="E96" s="36">
        <v>1.8</v>
      </c>
      <c r="F96" s="34">
        <v>240</v>
      </c>
      <c r="G96" s="68">
        <f>E96*F96</f>
        <v>432</v>
      </c>
    </row>
    <row r="97" spans="1:7" s="52" customFormat="1" ht="15">
      <c r="A97" s="59"/>
      <c r="B97" s="45">
        <v>3</v>
      </c>
      <c r="C97" s="14" t="s">
        <v>87</v>
      </c>
      <c r="D97" s="23" t="s">
        <v>3</v>
      </c>
      <c r="E97" s="36">
        <v>2</v>
      </c>
      <c r="F97" s="34">
        <v>1650</v>
      </c>
      <c r="G97" s="68">
        <f>E97*F97</f>
        <v>3300</v>
      </c>
    </row>
    <row r="98" spans="1:7" s="52" customFormat="1" ht="14.25">
      <c r="A98" s="57"/>
      <c r="B98" s="45">
        <v>4</v>
      </c>
      <c r="C98" s="14" t="s">
        <v>50</v>
      </c>
      <c r="D98" s="23" t="s">
        <v>2</v>
      </c>
      <c r="E98" s="36">
        <v>5</v>
      </c>
      <c r="F98" s="34">
        <v>8.5</v>
      </c>
      <c r="G98" s="68">
        <f>E98*F98</f>
        <v>42.5</v>
      </c>
    </row>
    <row r="99" spans="1:7" s="52" customFormat="1" ht="15.75" thickBot="1">
      <c r="A99" s="59"/>
      <c r="B99" s="84">
        <v>5</v>
      </c>
      <c r="C99" s="44" t="s">
        <v>45</v>
      </c>
      <c r="D99" s="86" t="s">
        <v>5</v>
      </c>
      <c r="E99" s="87">
        <v>0.07</v>
      </c>
      <c r="F99" s="88">
        <v>18600</v>
      </c>
      <c r="G99" s="83">
        <f>E99*F99</f>
        <v>1302.0000000000002</v>
      </c>
    </row>
    <row r="100" spans="1:7" s="52" customFormat="1" ht="14.25">
      <c r="A100" s="55"/>
      <c r="B100" s="155" t="s">
        <v>21</v>
      </c>
      <c r="C100" s="156"/>
      <c r="D100" s="156"/>
      <c r="E100" s="156"/>
      <c r="F100" s="157"/>
      <c r="G100" s="120">
        <f>SUM(G89:G93)</f>
        <v>6420</v>
      </c>
    </row>
    <row r="101" spans="1:7" s="52" customFormat="1" ht="14.25">
      <c r="A101" s="55"/>
      <c r="B101" s="158" t="s">
        <v>10</v>
      </c>
      <c r="C101" s="159"/>
      <c r="D101" s="159"/>
      <c r="E101" s="159"/>
      <c r="F101" s="160"/>
      <c r="G101" s="126">
        <f>SUM(G95:G99)</f>
        <v>5796.5</v>
      </c>
    </row>
    <row r="102" spans="1:7" s="52" customFormat="1" ht="15" thickBot="1">
      <c r="A102" s="55"/>
      <c r="B102" s="161" t="s">
        <v>23</v>
      </c>
      <c r="C102" s="162"/>
      <c r="D102" s="162"/>
      <c r="E102" s="162"/>
      <c r="F102" s="163"/>
      <c r="G102" s="127">
        <f>SUM(G100:G101)</f>
        <v>12216.5</v>
      </c>
    </row>
    <row r="103" spans="1:7" s="52" customFormat="1" ht="15" customHeight="1">
      <c r="A103" s="55"/>
      <c r="B103" s="152" t="s">
        <v>127</v>
      </c>
      <c r="C103" s="153"/>
      <c r="D103" s="153"/>
      <c r="E103" s="153"/>
      <c r="F103" s="153"/>
      <c r="G103" s="154"/>
    </row>
    <row r="104" spans="1:7" s="52" customFormat="1" ht="14.25">
      <c r="A104" s="55"/>
      <c r="B104" s="149" t="s">
        <v>8</v>
      </c>
      <c r="C104" s="150"/>
      <c r="D104" s="150"/>
      <c r="E104" s="150"/>
      <c r="F104" s="150"/>
      <c r="G104" s="151"/>
    </row>
    <row r="105" spans="1:7" s="52" customFormat="1" ht="25.5">
      <c r="A105" s="56"/>
      <c r="B105" s="42">
        <v>1</v>
      </c>
      <c r="C105" s="16" t="s">
        <v>43</v>
      </c>
      <c r="D105" s="10" t="s">
        <v>3</v>
      </c>
      <c r="E105" s="36">
        <v>1.5</v>
      </c>
      <c r="F105" s="34">
        <v>450</v>
      </c>
      <c r="G105" s="67">
        <f>E105*F105</f>
        <v>675</v>
      </c>
    </row>
    <row r="106" spans="1:7" s="52" customFormat="1" ht="25.5">
      <c r="A106" s="56"/>
      <c r="B106" s="42">
        <v>2</v>
      </c>
      <c r="C106" s="16" t="s">
        <v>44</v>
      </c>
      <c r="D106" s="10" t="s">
        <v>3</v>
      </c>
      <c r="E106" s="36">
        <v>1.5</v>
      </c>
      <c r="F106" s="34">
        <v>450</v>
      </c>
      <c r="G106" s="67">
        <f>E106*F106</f>
        <v>675</v>
      </c>
    </row>
    <row r="107" spans="1:7" s="52" customFormat="1" ht="14.25">
      <c r="A107" s="55"/>
      <c r="B107" s="42">
        <v>3</v>
      </c>
      <c r="C107" s="16" t="s">
        <v>49</v>
      </c>
      <c r="D107" s="10" t="s">
        <v>2</v>
      </c>
      <c r="E107" s="36">
        <v>10</v>
      </c>
      <c r="F107" s="34">
        <v>20</v>
      </c>
      <c r="G107" s="67">
        <f>E107*F107</f>
        <v>200</v>
      </c>
    </row>
    <row r="108" spans="1:12" s="58" customFormat="1" ht="39" customHeight="1">
      <c r="A108" s="25"/>
      <c r="B108" s="70">
        <v>4</v>
      </c>
      <c r="C108" s="60" t="s">
        <v>92</v>
      </c>
      <c r="D108" s="40" t="s">
        <v>3</v>
      </c>
      <c r="E108" s="36">
        <v>3</v>
      </c>
      <c r="F108" s="34">
        <v>2800</v>
      </c>
      <c r="G108" s="68">
        <f>E108*F108</f>
        <v>8400</v>
      </c>
      <c r="J108" s="133"/>
      <c r="L108" s="133"/>
    </row>
    <row r="109" spans="1:12" s="72" customFormat="1" ht="14.25">
      <c r="A109" s="54"/>
      <c r="B109" s="178" t="s">
        <v>9</v>
      </c>
      <c r="C109" s="179"/>
      <c r="D109" s="179"/>
      <c r="E109" s="179"/>
      <c r="F109" s="179"/>
      <c r="G109" s="180"/>
      <c r="L109" s="142"/>
    </row>
    <row r="110" spans="1:7" s="52" customFormat="1" ht="14.25">
      <c r="A110" s="55"/>
      <c r="B110" s="42">
        <v>1</v>
      </c>
      <c r="C110" s="14" t="s">
        <v>41</v>
      </c>
      <c r="D110" s="40" t="s">
        <v>5</v>
      </c>
      <c r="E110" s="36">
        <v>2.5</v>
      </c>
      <c r="F110" s="34">
        <v>400</v>
      </c>
      <c r="G110" s="68">
        <f>E110*F110</f>
        <v>1000</v>
      </c>
    </row>
    <row r="111" spans="1:7" s="52" customFormat="1" ht="15">
      <c r="A111" s="59"/>
      <c r="B111" s="45">
        <f>B110+1</f>
        <v>2</v>
      </c>
      <c r="C111" s="14" t="s">
        <v>11</v>
      </c>
      <c r="D111" s="40" t="s">
        <v>5</v>
      </c>
      <c r="E111" s="36">
        <v>2.5</v>
      </c>
      <c r="F111" s="34">
        <v>240</v>
      </c>
      <c r="G111" s="68">
        <f>E111*F111</f>
        <v>600</v>
      </c>
    </row>
    <row r="112" spans="1:7" s="52" customFormat="1" ht="15">
      <c r="A112" s="59"/>
      <c r="B112" s="45">
        <v>3</v>
      </c>
      <c r="C112" s="14" t="s">
        <v>87</v>
      </c>
      <c r="D112" s="23" t="s">
        <v>3</v>
      </c>
      <c r="E112" s="36">
        <v>3</v>
      </c>
      <c r="F112" s="34">
        <v>1650</v>
      </c>
      <c r="G112" s="68">
        <f>E112*F112</f>
        <v>4950</v>
      </c>
    </row>
    <row r="113" spans="1:7" s="52" customFormat="1" ht="14.25">
      <c r="A113" s="57"/>
      <c r="B113" s="45">
        <v>4</v>
      </c>
      <c r="C113" s="14" t="s">
        <v>50</v>
      </c>
      <c r="D113" s="23" t="s">
        <v>2</v>
      </c>
      <c r="E113" s="36">
        <v>10</v>
      </c>
      <c r="F113" s="34">
        <v>8.5</v>
      </c>
      <c r="G113" s="68">
        <f>E113*F113</f>
        <v>85</v>
      </c>
    </row>
    <row r="114" spans="1:7" s="52" customFormat="1" ht="15.75" thickBot="1">
      <c r="A114" s="59"/>
      <c r="B114" s="84">
        <v>5</v>
      </c>
      <c r="C114" s="44" t="s">
        <v>45</v>
      </c>
      <c r="D114" s="86" t="s">
        <v>5</v>
      </c>
      <c r="E114" s="87">
        <v>0.1</v>
      </c>
      <c r="F114" s="88">
        <v>18600</v>
      </c>
      <c r="G114" s="83">
        <f>E114*F114</f>
        <v>1860</v>
      </c>
    </row>
    <row r="115" spans="1:7" s="52" customFormat="1" ht="14.25">
      <c r="A115" s="55"/>
      <c r="B115" s="155" t="s">
        <v>21</v>
      </c>
      <c r="C115" s="156"/>
      <c r="D115" s="156"/>
      <c r="E115" s="156"/>
      <c r="F115" s="157"/>
      <c r="G115" s="120">
        <f>SUM(G104:G108)</f>
        <v>9950</v>
      </c>
    </row>
    <row r="116" spans="1:7" s="52" customFormat="1" ht="14.25">
      <c r="A116" s="55"/>
      <c r="B116" s="158" t="s">
        <v>10</v>
      </c>
      <c r="C116" s="159"/>
      <c r="D116" s="159"/>
      <c r="E116" s="159"/>
      <c r="F116" s="160"/>
      <c r="G116" s="126">
        <f>SUM(G110:G114)</f>
        <v>8495</v>
      </c>
    </row>
    <row r="117" spans="1:7" s="52" customFormat="1" ht="15" thickBot="1">
      <c r="A117" s="55"/>
      <c r="B117" s="161" t="s">
        <v>23</v>
      </c>
      <c r="C117" s="162"/>
      <c r="D117" s="162"/>
      <c r="E117" s="162"/>
      <c r="F117" s="163"/>
      <c r="G117" s="127">
        <f>SUM(G115:G116)</f>
        <v>18445</v>
      </c>
    </row>
    <row r="118" spans="1:7" s="72" customFormat="1" ht="15">
      <c r="A118" s="54"/>
      <c r="B118" s="181" t="s">
        <v>153</v>
      </c>
      <c r="C118" s="182"/>
      <c r="D118" s="182"/>
      <c r="E118" s="182"/>
      <c r="F118" s="182"/>
      <c r="G118" s="183"/>
    </row>
    <row r="119" spans="1:7" s="52" customFormat="1" ht="14.25">
      <c r="A119" s="55"/>
      <c r="B119" s="149" t="s">
        <v>8</v>
      </c>
      <c r="C119" s="150"/>
      <c r="D119" s="150"/>
      <c r="E119" s="150"/>
      <c r="F119" s="150"/>
      <c r="G119" s="151"/>
    </row>
    <row r="120" spans="1:10" s="52" customFormat="1" ht="28.5" customHeight="1">
      <c r="A120" s="55"/>
      <c r="B120" s="42">
        <v>1</v>
      </c>
      <c r="C120" s="32" t="s">
        <v>89</v>
      </c>
      <c r="D120" s="40" t="s">
        <v>32</v>
      </c>
      <c r="E120" s="37">
        <v>85</v>
      </c>
      <c r="F120" s="34">
        <v>45</v>
      </c>
      <c r="G120" s="68">
        <f aca="true" t="shared" si="5" ref="G120:G128">E120*F120</f>
        <v>3825</v>
      </c>
      <c r="J120" s="97"/>
    </row>
    <row r="121" spans="1:7" s="52" customFormat="1" ht="25.5">
      <c r="A121" s="55"/>
      <c r="B121" s="42">
        <v>2</v>
      </c>
      <c r="C121" s="32" t="s">
        <v>148</v>
      </c>
      <c r="D121" s="40" t="s">
        <v>3</v>
      </c>
      <c r="E121" s="36">
        <v>127</v>
      </c>
      <c r="F121" s="34">
        <v>1300</v>
      </c>
      <c r="G121" s="68">
        <f t="shared" si="5"/>
        <v>165100</v>
      </c>
    </row>
    <row r="122" spans="1:10" s="52" customFormat="1" ht="14.25">
      <c r="A122" s="55"/>
      <c r="B122" s="42">
        <v>3</v>
      </c>
      <c r="C122" s="15" t="s">
        <v>128</v>
      </c>
      <c r="D122" s="40" t="s">
        <v>2</v>
      </c>
      <c r="E122" s="36">
        <v>200</v>
      </c>
      <c r="F122" s="34">
        <v>240</v>
      </c>
      <c r="G122" s="68">
        <f>E122*F122</f>
        <v>48000</v>
      </c>
      <c r="J122" s="97"/>
    </row>
    <row r="123" spans="1:7" s="52" customFormat="1" ht="16.5" customHeight="1">
      <c r="A123" s="55"/>
      <c r="B123" s="42">
        <v>4</v>
      </c>
      <c r="C123" s="32" t="s">
        <v>51</v>
      </c>
      <c r="D123" s="40" t="s">
        <v>32</v>
      </c>
      <c r="E123" s="36">
        <v>30.5</v>
      </c>
      <c r="F123" s="34">
        <v>450</v>
      </c>
      <c r="G123" s="68">
        <f t="shared" si="5"/>
        <v>13725</v>
      </c>
    </row>
    <row r="124" spans="1:7" s="52" customFormat="1" ht="16.5" customHeight="1">
      <c r="A124" s="55"/>
      <c r="B124" s="42">
        <v>5</v>
      </c>
      <c r="C124" s="32" t="s">
        <v>150</v>
      </c>
      <c r="D124" s="40" t="s">
        <v>7</v>
      </c>
      <c r="E124" s="36">
        <v>14</v>
      </c>
      <c r="F124" s="34">
        <v>250</v>
      </c>
      <c r="G124" s="68">
        <f t="shared" si="5"/>
        <v>3500</v>
      </c>
    </row>
    <row r="125" spans="1:7" s="52" customFormat="1" ht="25.5">
      <c r="A125" s="55"/>
      <c r="B125" s="42">
        <v>6</v>
      </c>
      <c r="C125" s="32" t="s">
        <v>106</v>
      </c>
      <c r="D125" s="40" t="s">
        <v>32</v>
      </c>
      <c r="E125" s="36">
        <v>12</v>
      </c>
      <c r="F125" s="34">
        <v>850</v>
      </c>
      <c r="G125" s="68">
        <f t="shared" si="5"/>
        <v>10200</v>
      </c>
    </row>
    <row r="126" spans="1:7" s="52" customFormat="1" ht="25.5">
      <c r="A126" s="55"/>
      <c r="B126" s="42">
        <v>7</v>
      </c>
      <c r="C126" s="32" t="s">
        <v>107</v>
      </c>
      <c r="D126" s="40" t="s">
        <v>32</v>
      </c>
      <c r="E126" s="36">
        <v>20</v>
      </c>
      <c r="F126" s="34">
        <v>750</v>
      </c>
      <c r="G126" s="68">
        <f>E126*F126</f>
        <v>15000</v>
      </c>
    </row>
    <row r="127" spans="1:7" s="52" customFormat="1" ht="16.5" customHeight="1">
      <c r="A127" s="55"/>
      <c r="B127" s="42">
        <v>8</v>
      </c>
      <c r="C127" s="32" t="s">
        <v>54</v>
      </c>
      <c r="D127" s="40" t="s">
        <v>3</v>
      </c>
      <c r="E127" s="36">
        <v>7.6</v>
      </c>
      <c r="F127" s="34">
        <v>3400</v>
      </c>
      <c r="G127" s="68">
        <f t="shared" si="5"/>
        <v>25840</v>
      </c>
    </row>
    <row r="128" spans="1:7" s="52" customFormat="1" ht="15.75" customHeight="1">
      <c r="A128" s="55"/>
      <c r="B128" s="42">
        <v>9</v>
      </c>
      <c r="C128" s="15" t="s">
        <v>58</v>
      </c>
      <c r="D128" s="40" t="s">
        <v>32</v>
      </c>
      <c r="E128" s="36">
        <v>65</v>
      </c>
      <c r="F128" s="34">
        <v>400</v>
      </c>
      <c r="G128" s="68">
        <f t="shared" si="5"/>
        <v>26000</v>
      </c>
    </row>
    <row r="129" spans="1:7" s="52" customFormat="1" ht="14.25">
      <c r="A129" s="55"/>
      <c r="B129" s="178" t="s">
        <v>9</v>
      </c>
      <c r="C129" s="179"/>
      <c r="D129" s="179"/>
      <c r="E129" s="179"/>
      <c r="F129" s="179"/>
      <c r="G129" s="180"/>
    </row>
    <row r="130" spans="1:7" s="52" customFormat="1" ht="14.25">
      <c r="A130" s="56"/>
      <c r="B130" s="45">
        <v>1</v>
      </c>
      <c r="C130" s="14" t="s">
        <v>52</v>
      </c>
      <c r="D130" s="23" t="s">
        <v>53</v>
      </c>
      <c r="E130" s="36">
        <v>9</v>
      </c>
      <c r="F130" s="34">
        <v>350</v>
      </c>
      <c r="G130" s="68">
        <f aca="true" t="shared" si="6" ref="G130:G144">E130*F130</f>
        <v>3150</v>
      </c>
    </row>
    <row r="131" spans="1:7" s="52" customFormat="1" ht="14.25">
      <c r="A131" s="56"/>
      <c r="B131" s="45">
        <v>2</v>
      </c>
      <c r="C131" s="14" t="s">
        <v>151</v>
      </c>
      <c r="D131" s="23" t="s">
        <v>7</v>
      </c>
      <c r="E131" s="36">
        <v>4500</v>
      </c>
      <c r="F131" s="34">
        <v>61.5</v>
      </c>
      <c r="G131" s="68">
        <f t="shared" si="6"/>
        <v>276750</v>
      </c>
    </row>
    <row r="132" spans="1:7" s="52" customFormat="1" ht="14.25">
      <c r="A132" s="56"/>
      <c r="B132" s="45">
        <v>3</v>
      </c>
      <c r="C132" s="14" t="s">
        <v>152</v>
      </c>
      <c r="D132" s="23" t="s">
        <v>7</v>
      </c>
      <c r="E132" s="36">
        <v>1050</v>
      </c>
      <c r="F132" s="34">
        <v>51.25</v>
      </c>
      <c r="G132" s="68">
        <f>E132*F132</f>
        <v>53812.5</v>
      </c>
    </row>
    <row r="133" spans="1:7" s="52" customFormat="1" ht="14.25">
      <c r="A133" s="56"/>
      <c r="B133" s="45">
        <v>4</v>
      </c>
      <c r="C133" s="14" t="s">
        <v>129</v>
      </c>
      <c r="D133" s="23" t="s">
        <v>7</v>
      </c>
      <c r="E133" s="36">
        <v>5200</v>
      </c>
      <c r="F133" s="34">
        <v>6.85</v>
      </c>
      <c r="G133" s="68">
        <f t="shared" si="6"/>
        <v>35620</v>
      </c>
    </row>
    <row r="134" spans="1:7" s="52" customFormat="1" ht="14.25">
      <c r="A134" s="56"/>
      <c r="B134" s="45">
        <v>5</v>
      </c>
      <c r="C134" s="14" t="s">
        <v>130</v>
      </c>
      <c r="D134" s="23" t="s">
        <v>39</v>
      </c>
      <c r="E134" s="36">
        <v>210</v>
      </c>
      <c r="F134" s="34">
        <v>146</v>
      </c>
      <c r="G134" s="68">
        <f t="shared" si="6"/>
        <v>30660</v>
      </c>
    </row>
    <row r="135" spans="1:7" s="52" customFormat="1" ht="14.25">
      <c r="A135" s="56"/>
      <c r="B135" s="45">
        <v>6</v>
      </c>
      <c r="C135" s="14" t="s">
        <v>131</v>
      </c>
      <c r="D135" s="23" t="s">
        <v>7</v>
      </c>
      <c r="E135" s="36">
        <v>14</v>
      </c>
      <c r="F135" s="34">
        <v>215</v>
      </c>
      <c r="G135" s="68">
        <f t="shared" si="6"/>
        <v>3010</v>
      </c>
    </row>
    <row r="136" spans="1:7" s="52" customFormat="1" ht="14.25">
      <c r="A136" s="56"/>
      <c r="B136" s="45">
        <v>7</v>
      </c>
      <c r="C136" s="14" t="s">
        <v>125</v>
      </c>
      <c r="D136" s="24" t="s">
        <v>5</v>
      </c>
      <c r="E136" s="36">
        <v>0.25</v>
      </c>
      <c r="F136" s="34">
        <v>18500</v>
      </c>
      <c r="G136" s="68">
        <f>E136*F136</f>
        <v>4625</v>
      </c>
    </row>
    <row r="137" spans="1:7" s="52" customFormat="1" ht="14.25">
      <c r="A137" s="56"/>
      <c r="B137" s="45">
        <v>8</v>
      </c>
      <c r="C137" s="14" t="s">
        <v>45</v>
      </c>
      <c r="D137" s="24" t="s">
        <v>5</v>
      </c>
      <c r="E137" s="36">
        <v>0.25</v>
      </c>
      <c r="F137" s="34">
        <v>18500</v>
      </c>
      <c r="G137" s="68">
        <f>E137*F137</f>
        <v>4625</v>
      </c>
    </row>
    <row r="138" spans="1:7" s="52" customFormat="1" ht="14.25">
      <c r="A138" s="56"/>
      <c r="B138" s="45">
        <v>9</v>
      </c>
      <c r="C138" s="14" t="s">
        <v>26</v>
      </c>
      <c r="D138" s="24" t="s">
        <v>5</v>
      </c>
      <c r="E138" s="36">
        <v>0.2</v>
      </c>
      <c r="F138" s="34">
        <v>18300</v>
      </c>
      <c r="G138" s="68">
        <f>E138*F138</f>
        <v>3660</v>
      </c>
    </row>
    <row r="139" spans="1:7" s="52" customFormat="1" ht="14.25">
      <c r="A139" s="56"/>
      <c r="B139" s="45">
        <v>10</v>
      </c>
      <c r="C139" s="14" t="s">
        <v>108</v>
      </c>
      <c r="D139" s="24" t="s">
        <v>5</v>
      </c>
      <c r="E139" s="36">
        <v>0.25</v>
      </c>
      <c r="F139" s="34">
        <v>18300</v>
      </c>
      <c r="G139" s="68">
        <f>E139*F139</f>
        <v>4575</v>
      </c>
    </row>
    <row r="140" spans="1:7" s="52" customFormat="1" ht="14.25">
      <c r="A140" s="56"/>
      <c r="B140" s="45">
        <v>11</v>
      </c>
      <c r="C140" s="14" t="s">
        <v>55</v>
      </c>
      <c r="D140" s="24" t="s">
        <v>7</v>
      </c>
      <c r="E140" s="36">
        <v>4550</v>
      </c>
      <c r="F140" s="34">
        <v>4.1</v>
      </c>
      <c r="G140" s="68">
        <f t="shared" si="6"/>
        <v>18655</v>
      </c>
    </row>
    <row r="141" spans="1:7" s="52" customFormat="1" ht="15">
      <c r="A141" s="59"/>
      <c r="B141" s="84">
        <v>12</v>
      </c>
      <c r="C141" s="44" t="s">
        <v>109</v>
      </c>
      <c r="D141" s="89" t="s">
        <v>3</v>
      </c>
      <c r="E141" s="85">
        <v>7</v>
      </c>
      <c r="F141" s="47">
        <v>1650</v>
      </c>
      <c r="G141" s="69">
        <f t="shared" si="6"/>
        <v>11550</v>
      </c>
    </row>
    <row r="142" spans="1:7" s="52" customFormat="1" ht="15">
      <c r="A142" s="59"/>
      <c r="B142" s="84">
        <v>13</v>
      </c>
      <c r="C142" s="44" t="s">
        <v>66</v>
      </c>
      <c r="D142" s="89" t="s">
        <v>5</v>
      </c>
      <c r="E142" s="85">
        <v>10</v>
      </c>
      <c r="F142" s="47">
        <v>240</v>
      </c>
      <c r="G142" s="69">
        <f>E142*F142</f>
        <v>2400</v>
      </c>
    </row>
    <row r="143" spans="1:7" s="52" customFormat="1" ht="15">
      <c r="A143" s="59"/>
      <c r="B143" s="84">
        <v>14</v>
      </c>
      <c r="C143" s="44" t="s">
        <v>67</v>
      </c>
      <c r="D143" s="89" t="s">
        <v>5</v>
      </c>
      <c r="E143" s="85">
        <v>3.5</v>
      </c>
      <c r="F143" s="47">
        <v>2800</v>
      </c>
      <c r="G143" s="69">
        <f t="shared" si="6"/>
        <v>9800</v>
      </c>
    </row>
    <row r="144" spans="1:7" s="52" customFormat="1" ht="15.75" thickBot="1">
      <c r="A144" s="59"/>
      <c r="B144" s="84">
        <v>15</v>
      </c>
      <c r="C144" s="44" t="s">
        <v>68</v>
      </c>
      <c r="D144" s="89" t="s">
        <v>5</v>
      </c>
      <c r="E144" s="85">
        <v>10</v>
      </c>
      <c r="F144" s="47">
        <v>400</v>
      </c>
      <c r="G144" s="69">
        <f t="shared" si="6"/>
        <v>4000</v>
      </c>
    </row>
    <row r="145" spans="1:9" s="52" customFormat="1" ht="15" customHeight="1">
      <c r="A145" s="57"/>
      <c r="B145" s="155" t="s">
        <v>21</v>
      </c>
      <c r="C145" s="184"/>
      <c r="D145" s="184"/>
      <c r="E145" s="184"/>
      <c r="F145" s="185"/>
      <c r="G145" s="129">
        <f>SUM(G120:G128)</f>
        <v>311190</v>
      </c>
      <c r="H145" s="61"/>
      <c r="I145" s="61"/>
    </row>
    <row r="146" spans="1:7" s="52" customFormat="1" ht="14.25">
      <c r="A146" s="57"/>
      <c r="B146" s="158" t="s">
        <v>10</v>
      </c>
      <c r="C146" s="186"/>
      <c r="D146" s="186"/>
      <c r="E146" s="186"/>
      <c r="F146" s="187"/>
      <c r="G146" s="130">
        <f>SUM(G130:G144)</f>
        <v>466892.5</v>
      </c>
    </row>
    <row r="147" spans="1:10" s="52" customFormat="1" ht="15" thickBot="1">
      <c r="A147" s="57"/>
      <c r="B147" s="161" t="s">
        <v>23</v>
      </c>
      <c r="C147" s="188"/>
      <c r="D147" s="188"/>
      <c r="E147" s="188"/>
      <c r="F147" s="189"/>
      <c r="G147" s="131">
        <f>SUM(G145:G146)</f>
        <v>778082.5</v>
      </c>
      <c r="J147" s="98"/>
    </row>
    <row r="148" spans="1:7" s="52" customFormat="1" ht="15">
      <c r="A148" s="55"/>
      <c r="B148" s="152" t="s">
        <v>154</v>
      </c>
      <c r="C148" s="153"/>
      <c r="D148" s="153"/>
      <c r="E148" s="153"/>
      <c r="F148" s="153"/>
      <c r="G148" s="154"/>
    </row>
    <row r="149" spans="1:7" s="52" customFormat="1" ht="14.25">
      <c r="A149" s="55"/>
      <c r="B149" s="149" t="s">
        <v>8</v>
      </c>
      <c r="C149" s="150"/>
      <c r="D149" s="150"/>
      <c r="E149" s="150"/>
      <c r="F149" s="150"/>
      <c r="G149" s="151"/>
    </row>
    <row r="150" spans="2:7" s="52" customFormat="1" ht="38.25">
      <c r="B150" s="45">
        <v>1</v>
      </c>
      <c r="C150" s="15" t="s">
        <v>132</v>
      </c>
      <c r="D150" s="9" t="s">
        <v>2</v>
      </c>
      <c r="E150" s="36">
        <v>115</v>
      </c>
      <c r="F150" s="50">
        <v>600</v>
      </c>
      <c r="G150" s="67">
        <f>F150*E150</f>
        <v>69000</v>
      </c>
    </row>
    <row r="151" spans="2:7" s="52" customFormat="1" ht="14.25">
      <c r="B151" s="178" t="s">
        <v>9</v>
      </c>
      <c r="C151" s="179"/>
      <c r="D151" s="179"/>
      <c r="E151" s="179"/>
      <c r="F151" s="179"/>
      <c r="G151" s="180"/>
    </row>
    <row r="152" spans="2:7" s="52" customFormat="1" ht="14.25">
      <c r="B152" s="45">
        <v>1</v>
      </c>
      <c r="C152" s="14" t="s">
        <v>133</v>
      </c>
      <c r="D152" s="23" t="s">
        <v>3</v>
      </c>
      <c r="E152" s="36">
        <v>23</v>
      </c>
      <c r="F152" s="34">
        <v>1700</v>
      </c>
      <c r="G152" s="68">
        <f>E152*F152</f>
        <v>39100</v>
      </c>
    </row>
    <row r="153" spans="2:7" s="52" customFormat="1" ht="15" customHeight="1">
      <c r="B153" s="45">
        <v>2</v>
      </c>
      <c r="C153" s="14" t="s">
        <v>45</v>
      </c>
      <c r="D153" s="23" t="s">
        <v>5</v>
      </c>
      <c r="E153" s="36">
        <v>0.75</v>
      </c>
      <c r="F153" s="34">
        <v>18500</v>
      </c>
      <c r="G153" s="68">
        <f>E153*F153</f>
        <v>13875</v>
      </c>
    </row>
    <row r="154" spans="2:7" s="52" customFormat="1" ht="15" customHeight="1" thickBot="1">
      <c r="B154" s="84">
        <v>3</v>
      </c>
      <c r="C154" s="44" t="s">
        <v>26</v>
      </c>
      <c r="D154" s="89" t="s">
        <v>5</v>
      </c>
      <c r="E154" s="85">
        <v>1.05</v>
      </c>
      <c r="F154" s="47">
        <v>18300</v>
      </c>
      <c r="G154" s="69">
        <f>E154*F154</f>
        <v>19215</v>
      </c>
    </row>
    <row r="155" spans="2:7" s="52" customFormat="1" ht="15" customHeight="1">
      <c r="B155" s="214" t="s">
        <v>21</v>
      </c>
      <c r="C155" s="215"/>
      <c r="D155" s="215"/>
      <c r="E155" s="215"/>
      <c r="F155" s="216"/>
      <c r="G155" s="129">
        <f>SUM(G150:G150)</f>
        <v>69000</v>
      </c>
    </row>
    <row r="156" spans="2:7" s="52" customFormat="1" ht="14.25">
      <c r="B156" s="208" t="s">
        <v>10</v>
      </c>
      <c r="C156" s="209"/>
      <c r="D156" s="209"/>
      <c r="E156" s="209"/>
      <c r="F156" s="210"/>
      <c r="G156" s="130">
        <f>SUM(G152:G154)</f>
        <v>72190</v>
      </c>
    </row>
    <row r="157" spans="1:7" s="62" customFormat="1" ht="15" thickBot="1">
      <c r="A157" s="52"/>
      <c r="B157" s="211" t="s">
        <v>23</v>
      </c>
      <c r="C157" s="212"/>
      <c r="D157" s="212"/>
      <c r="E157" s="212"/>
      <c r="F157" s="213"/>
      <c r="G157" s="131">
        <f>G155+G156</f>
        <v>141190</v>
      </c>
    </row>
    <row r="158" spans="1:7" s="52" customFormat="1" ht="15" customHeight="1">
      <c r="A158" s="55"/>
      <c r="B158" s="152" t="s">
        <v>155</v>
      </c>
      <c r="C158" s="153"/>
      <c r="D158" s="153"/>
      <c r="E158" s="153"/>
      <c r="F158" s="153"/>
      <c r="G158" s="154"/>
    </row>
    <row r="159" spans="1:7" s="52" customFormat="1" ht="14.25">
      <c r="A159" s="55"/>
      <c r="B159" s="149" t="s">
        <v>8</v>
      </c>
      <c r="C159" s="150"/>
      <c r="D159" s="150"/>
      <c r="E159" s="150"/>
      <c r="F159" s="150"/>
      <c r="G159" s="151"/>
    </row>
    <row r="160" spans="2:9" s="52" customFormat="1" ht="14.25">
      <c r="B160" s="45">
        <v>1</v>
      </c>
      <c r="C160" s="15" t="s">
        <v>95</v>
      </c>
      <c r="D160" s="9" t="s">
        <v>2</v>
      </c>
      <c r="E160" s="36">
        <v>100</v>
      </c>
      <c r="F160" s="50">
        <v>180</v>
      </c>
      <c r="G160" s="67">
        <f>F160*E160</f>
        <v>18000</v>
      </c>
      <c r="I160" s="98"/>
    </row>
    <row r="161" spans="2:9" s="52" customFormat="1" ht="14.25">
      <c r="B161" s="45">
        <v>2</v>
      </c>
      <c r="C161" s="15" t="s">
        <v>96</v>
      </c>
      <c r="D161" s="9" t="s">
        <v>2</v>
      </c>
      <c r="E161" s="36">
        <v>65</v>
      </c>
      <c r="F161" s="50">
        <v>120</v>
      </c>
      <c r="G161" s="67">
        <f>F161*E161</f>
        <v>7800</v>
      </c>
      <c r="H161" s="98"/>
      <c r="I161" s="98"/>
    </row>
    <row r="162" spans="2:10" s="52" customFormat="1" ht="14.25">
      <c r="B162" s="45">
        <v>3</v>
      </c>
      <c r="C162" s="15" t="s">
        <v>97</v>
      </c>
      <c r="D162" s="9" t="s">
        <v>2</v>
      </c>
      <c r="E162" s="36">
        <v>100</v>
      </c>
      <c r="F162" s="50">
        <v>65</v>
      </c>
      <c r="G162" s="67">
        <f>F162*E162</f>
        <v>6500</v>
      </c>
      <c r="H162" s="98"/>
      <c r="I162" s="98"/>
      <c r="J162" s="98"/>
    </row>
    <row r="163" spans="2:10" s="52" customFormat="1" ht="14.25">
      <c r="B163" s="45">
        <v>4</v>
      </c>
      <c r="C163" s="15" t="s">
        <v>98</v>
      </c>
      <c r="D163" s="9" t="s">
        <v>2</v>
      </c>
      <c r="E163" s="36">
        <v>65</v>
      </c>
      <c r="F163" s="50">
        <v>20</v>
      </c>
      <c r="G163" s="67">
        <f>F163*E163</f>
        <v>1300</v>
      </c>
      <c r="I163" s="98"/>
      <c r="J163" s="135"/>
    </row>
    <row r="164" spans="2:7" s="55" customFormat="1" ht="14.25">
      <c r="B164" s="45">
        <v>5</v>
      </c>
      <c r="C164" s="15" t="s">
        <v>99</v>
      </c>
      <c r="D164" s="9" t="s">
        <v>2</v>
      </c>
      <c r="E164" s="36">
        <v>60</v>
      </c>
      <c r="F164" s="34">
        <v>80</v>
      </c>
      <c r="G164" s="67">
        <f>F164*E164</f>
        <v>4800</v>
      </c>
    </row>
    <row r="165" spans="2:7" s="52" customFormat="1" ht="14.25" customHeight="1">
      <c r="B165" s="149" t="s">
        <v>9</v>
      </c>
      <c r="C165" s="150"/>
      <c r="D165" s="150"/>
      <c r="E165" s="150"/>
      <c r="F165" s="150"/>
      <c r="G165" s="151"/>
    </row>
    <row r="166" spans="2:10" s="52" customFormat="1" ht="14.25">
      <c r="B166" s="45">
        <v>1</v>
      </c>
      <c r="C166" s="17" t="s">
        <v>134</v>
      </c>
      <c r="D166" s="13" t="s">
        <v>3</v>
      </c>
      <c r="E166" s="48">
        <v>3.2</v>
      </c>
      <c r="F166" s="49">
        <v>4000</v>
      </c>
      <c r="G166" s="67">
        <f aca="true" t="shared" si="7" ref="G166:G174">F166*E166</f>
        <v>12800</v>
      </c>
      <c r="J166" s="98"/>
    </row>
    <row r="167" spans="2:7" s="52" customFormat="1" ht="15" customHeight="1">
      <c r="B167" s="45">
        <v>2</v>
      </c>
      <c r="C167" s="17" t="s">
        <v>100</v>
      </c>
      <c r="D167" s="13" t="s">
        <v>3</v>
      </c>
      <c r="E167" s="51">
        <v>2.8</v>
      </c>
      <c r="F167" s="49">
        <v>4000</v>
      </c>
      <c r="G167" s="67">
        <f t="shared" si="7"/>
        <v>11200</v>
      </c>
    </row>
    <row r="168" spans="2:7" s="52" customFormat="1" ht="15" customHeight="1">
      <c r="B168" s="45">
        <v>3</v>
      </c>
      <c r="C168" s="17" t="s">
        <v>56</v>
      </c>
      <c r="D168" s="13" t="s">
        <v>47</v>
      </c>
      <c r="E168" s="51">
        <v>12</v>
      </c>
      <c r="F168" s="49">
        <v>220</v>
      </c>
      <c r="G168" s="67">
        <f t="shared" si="7"/>
        <v>2640</v>
      </c>
    </row>
    <row r="169" spans="2:7" s="136" customFormat="1" ht="14.25">
      <c r="B169" s="45">
        <v>4</v>
      </c>
      <c r="C169" s="15" t="s">
        <v>101</v>
      </c>
      <c r="D169" s="40" t="s">
        <v>7</v>
      </c>
      <c r="E169" s="36">
        <v>1500</v>
      </c>
      <c r="F169" s="34">
        <v>0.45</v>
      </c>
      <c r="G169" s="67">
        <f t="shared" si="7"/>
        <v>675</v>
      </c>
    </row>
    <row r="170" spans="2:7" s="136" customFormat="1" ht="14.25">
      <c r="B170" s="45">
        <v>5</v>
      </c>
      <c r="C170" s="15" t="s">
        <v>28</v>
      </c>
      <c r="D170" s="40" t="s">
        <v>4</v>
      </c>
      <c r="E170" s="36">
        <v>20</v>
      </c>
      <c r="F170" s="34">
        <v>45</v>
      </c>
      <c r="G170" s="67">
        <f t="shared" si="7"/>
        <v>900</v>
      </c>
    </row>
    <row r="171" spans="2:7" s="52" customFormat="1" ht="14.25">
      <c r="B171" s="45">
        <v>6</v>
      </c>
      <c r="C171" s="15" t="s">
        <v>102</v>
      </c>
      <c r="D171" s="9" t="s">
        <v>2</v>
      </c>
      <c r="E171" s="36">
        <v>120</v>
      </c>
      <c r="F171" s="34">
        <v>15</v>
      </c>
      <c r="G171" s="67">
        <f t="shared" si="7"/>
        <v>1800</v>
      </c>
    </row>
    <row r="172" spans="2:7" s="52" customFormat="1" ht="14.25">
      <c r="B172" s="45">
        <v>7</v>
      </c>
      <c r="C172" s="15" t="s">
        <v>103</v>
      </c>
      <c r="D172" s="9" t="s">
        <v>7</v>
      </c>
      <c r="E172" s="36">
        <v>3</v>
      </c>
      <c r="F172" s="34">
        <v>180</v>
      </c>
      <c r="G172" s="67">
        <f t="shared" si="7"/>
        <v>540</v>
      </c>
    </row>
    <row r="173" spans="2:7" s="52" customFormat="1" ht="14.25">
      <c r="B173" s="45">
        <v>8</v>
      </c>
      <c r="C173" s="15" t="s">
        <v>104</v>
      </c>
      <c r="D173" s="9" t="s">
        <v>105</v>
      </c>
      <c r="E173" s="36">
        <v>2</v>
      </c>
      <c r="F173" s="34">
        <v>270</v>
      </c>
      <c r="G173" s="67">
        <f t="shared" si="7"/>
        <v>540</v>
      </c>
    </row>
    <row r="174" spans="2:7" s="55" customFormat="1" ht="15" thickBot="1">
      <c r="B174" s="84">
        <v>9</v>
      </c>
      <c r="C174" s="90" t="s">
        <v>135</v>
      </c>
      <c r="D174" s="75" t="s">
        <v>2</v>
      </c>
      <c r="E174" s="85">
        <v>60</v>
      </c>
      <c r="F174" s="47">
        <v>215</v>
      </c>
      <c r="G174" s="82">
        <f t="shared" si="7"/>
        <v>12900</v>
      </c>
    </row>
    <row r="175" spans="2:7" s="52" customFormat="1" ht="15" customHeight="1">
      <c r="B175" s="155" t="s">
        <v>21</v>
      </c>
      <c r="C175" s="184"/>
      <c r="D175" s="184"/>
      <c r="E175" s="184"/>
      <c r="F175" s="185"/>
      <c r="G175" s="129">
        <f>SUM(G160:G164)</f>
        <v>38400</v>
      </c>
    </row>
    <row r="176" spans="2:7" s="52" customFormat="1" ht="14.25">
      <c r="B176" s="208" t="s">
        <v>10</v>
      </c>
      <c r="C176" s="209"/>
      <c r="D176" s="209"/>
      <c r="E176" s="209"/>
      <c r="F176" s="210"/>
      <c r="G176" s="130">
        <f>SUM(G166:G174)</f>
        <v>43995</v>
      </c>
    </row>
    <row r="177" spans="1:7" s="62" customFormat="1" ht="15" thickBot="1">
      <c r="A177" s="52"/>
      <c r="B177" s="211" t="s">
        <v>23</v>
      </c>
      <c r="C177" s="212"/>
      <c r="D177" s="212"/>
      <c r="E177" s="212"/>
      <c r="F177" s="213"/>
      <c r="G177" s="131">
        <f>G175+G176</f>
        <v>82395</v>
      </c>
    </row>
    <row r="178" spans="1:7" s="52" customFormat="1" ht="15" customHeight="1">
      <c r="A178" s="55"/>
      <c r="B178" s="152" t="s">
        <v>156</v>
      </c>
      <c r="C178" s="153"/>
      <c r="D178" s="153"/>
      <c r="E178" s="153"/>
      <c r="F178" s="153"/>
      <c r="G178" s="154"/>
    </row>
    <row r="179" spans="1:7" s="52" customFormat="1" ht="14.25">
      <c r="A179" s="55"/>
      <c r="B179" s="149" t="s">
        <v>8</v>
      </c>
      <c r="C179" s="150"/>
      <c r="D179" s="150"/>
      <c r="E179" s="150"/>
      <c r="F179" s="150"/>
      <c r="G179" s="151"/>
    </row>
    <row r="180" spans="2:9" s="52" customFormat="1" ht="14.25">
      <c r="B180" s="45">
        <v>1</v>
      </c>
      <c r="C180" s="15" t="s">
        <v>95</v>
      </c>
      <c r="D180" s="9" t="s">
        <v>2</v>
      </c>
      <c r="E180" s="36">
        <v>115</v>
      </c>
      <c r="F180" s="50">
        <v>180</v>
      </c>
      <c r="G180" s="67">
        <f>F180*E180</f>
        <v>20700</v>
      </c>
      <c r="I180" s="98"/>
    </row>
    <row r="181" spans="2:9" s="52" customFormat="1" ht="14.25">
      <c r="B181" s="45">
        <v>2</v>
      </c>
      <c r="C181" s="15" t="s">
        <v>96</v>
      </c>
      <c r="D181" s="9" t="s">
        <v>2</v>
      </c>
      <c r="E181" s="36">
        <v>115</v>
      </c>
      <c r="F181" s="50">
        <v>120</v>
      </c>
      <c r="G181" s="67">
        <f>F181*E181</f>
        <v>13800</v>
      </c>
      <c r="H181" s="98"/>
      <c r="I181" s="98"/>
    </row>
    <row r="182" spans="2:10" s="52" customFormat="1" ht="14.25">
      <c r="B182" s="45">
        <v>3</v>
      </c>
      <c r="C182" s="15" t="s">
        <v>97</v>
      </c>
      <c r="D182" s="9" t="s">
        <v>2</v>
      </c>
      <c r="E182" s="36">
        <v>115</v>
      </c>
      <c r="F182" s="50">
        <v>65</v>
      </c>
      <c r="G182" s="67">
        <f>F182*E182</f>
        <v>7475</v>
      </c>
      <c r="H182" s="98"/>
      <c r="I182" s="98"/>
      <c r="J182" s="98"/>
    </row>
    <row r="183" spans="2:9" s="52" customFormat="1" ht="14.25">
      <c r="B183" s="45">
        <v>4</v>
      </c>
      <c r="C183" s="15" t="s">
        <v>98</v>
      </c>
      <c r="D183" s="9" t="s">
        <v>2</v>
      </c>
      <c r="E183" s="36">
        <v>115</v>
      </c>
      <c r="F183" s="50">
        <v>20</v>
      </c>
      <c r="G183" s="67">
        <f>F183*E183</f>
        <v>2300</v>
      </c>
      <c r="I183" s="98"/>
    </row>
    <row r="184" spans="2:7" s="55" customFormat="1" ht="14.25">
      <c r="B184" s="45">
        <v>5</v>
      </c>
      <c r="C184" s="15" t="s">
        <v>99</v>
      </c>
      <c r="D184" s="9" t="s">
        <v>2</v>
      </c>
      <c r="E184" s="36">
        <v>110</v>
      </c>
      <c r="F184" s="34">
        <v>80</v>
      </c>
      <c r="G184" s="67">
        <f>F184*E184</f>
        <v>8800</v>
      </c>
    </row>
    <row r="185" spans="2:7" s="52" customFormat="1" ht="14.25" customHeight="1">
      <c r="B185" s="149" t="s">
        <v>9</v>
      </c>
      <c r="C185" s="150"/>
      <c r="D185" s="150"/>
      <c r="E185" s="150"/>
      <c r="F185" s="150"/>
      <c r="G185" s="151"/>
    </row>
    <row r="186" spans="2:10" s="52" customFormat="1" ht="14.25">
      <c r="B186" s="45">
        <v>1</v>
      </c>
      <c r="C186" s="17" t="s">
        <v>134</v>
      </c>
      <c r="D186" s="13" t="s">
        <v>3</v>
      </c>
      <c r="E186" s="48">
        <v>3.8</v>
      </c>
      <c r="F186" s="49">
        <v>4000</v>
      </c>
      <c r="G186" s="67">
        <f aca="true" t="shared" si="8" ref="G186:G194">F186*E186</f>
        <v>15200</v>
      </c>
      <c r="J186" s="98"/>
    </row>
    <row r="187" spans="2:7" s="52" customFormat="1" ht="15" customHeight="1">
      <c r="B187" s="45">
        <v>2</v>
      </c>
      <c r="C187" s="17" t="s">
        <v>100</v>
      </c>
      <c r="D187" s="13" t="s">
        <v>3</v>
      </c>
      <c r="E187" s="51">
        <v>3.65</v>
      </c>
      <c r="F187" s="49">
        <v>4000</v>
      </c>
      <c r="G187" s="67">
        <f t="shared" si="8"/>
        <v>14600</v>
      </c>
    </row>
    <row r="188" spans="2:7" s="52" customFormat="1" ht="15" customHeight="1">
      <c r="B188" s="45">
        <v>3</v>
      </c>
      <c r="C188" s="17" t="s">
        <v>56</v>
      </c>
      <c r="D188" s="13" t="s">
        <v>47</v>
      </c>
      <c r="E188" s="51">
        <v>15</v>
      </c>
      <c r="F188" s="49">
        <v>220</v>
      </c>
      <c r="G188" s="67">
        <f t="shared" si="8"/>
        <v>3300</v>
      </c>
    </row>
    <row r="189" spans="2:7" s="136" customFormat="1" ht="14.25">
      <c r="B189" s="45">
        <v>4</v>
      </c>
      <c r="C189" s="15" t="s">
        <v>101</v>
      </c>
      <c r="D189" s="40" t="s">
        <v>7</v>
      </c>
      <c r="E189" s="36">
        <v>2000</v>
      </c>
      <c r="F189" s="34">
        <v>0.45</v>
      </c>
      <c r="G189" s="67">
        <f t="shared" si="8"/>
        <v>900</v>
      </c>
    </row>
    <row r="190" spans="2:7" s="136" customFormat="1" ht="14.25">
      <c r="B190" s="45">
        <v>5</v>
      </c>
      <c r="C190" s="15" t="s">
        <v>28</v>
      </c>
      <c r="D190" s="40" t="s">
        <v>4</v>
      </c>
      <c r="E190" s="36">
        <v>25</v>
      </c>
      <c r="F190" s="34">
        <v>45</v>
      </c>
      <c r="G190" s="67">
        <f t="shared" si="8"/>
        <v>1125</v>
      </c>
    </row>
    <row r="191" spans="2:7" s="52" customFormat="1" ht="14.25">
      <c r="B191" s="45">
        <v>6</v>
      </c>
      <c r="C191" s="15" t="s">
        <v>102</v>
      </c>
      <c r="D191" s="9" t="s">
        <v>2</v>
      </c>
      <c r="E191" s="36">
        <v>140</v>
      </c>
      <c r="F191" s="34">
        <v>15</v>
      </c>
      <c r="G191" s="67">
        <f t="shared" si="8"/>
        <v>2100</v>
      </c>
    </row>
    <row r="192" spans="2:7" s="52" customFormat="1" ht="14.25">
      <c r="B192" s="45">
        <v>7</v>
      </c>
      <c r="C192" s="15" t="s">
        <v>103</v>
      </c>
      <c r="D192" s="9" t="s">
        <v>7</v>
      </c>
      <c r="E192" s="36">
        <v>4</v>
      </c>
      <c r="F192" s="34">
        <v>180</v>
      </c>
      <c r="G192" s="67">
        <f t="shared" si="8"/>
        <v>720</v>
      </c>
    </row>
    <row r="193" spans="2:7" s="52" customFormat="1" ht="14.25">
      <c r="B193" s="45">
        <v>8</v>
      </c>
      <c r="C193" s="15" t="s">
        <v>104</v>
      </c>
      <c r="D193" s="9" t="s">
        <v>105</v>
      </c>
      <c r="E193" s="36">
        <v>3</v>
      </c>
      <c r="F193" s="34">
        <v>270</v>
      </c>
      <c r="G193" s="67">
        <f t="shared" si="8"/>
        <v>810</v>
      </c>
    </row>
    <row r="194" spans="2:7" s="55" customFormat="1" ht="15" thickBot="1">
      <c r="B194" s="84">
        <v>9</v>
      </c>
      <c r="C194" s="90" t="s">
        <v>135</v>
      </c>
      <c r="D194" s="75" t="s">
        <v>2</v>
      </c>
      <c r="E194" s="85">
        <v>110</v>
      </c>
      <c r="F194" s="47">
        <v>215</v>
      </c>
      <c r="G194" s="82">
        <f t="shared" si="8"/>
        <v>23650</v>
      </c>
    </row>
    <row r="195" spans="2:7" s="52" customFormat="1" ht="15" customHeight="1">
      <c r="B195" s="155" t="s">
        <v>21</v>
      </c>
      <c r="C195" s="184"/>
      <c r="D195" s="184"/>
      <c r="E195" s="184"/>
      <c r="F195" s="185"/>
      <c r="G195" s="129">
        <f>SUM(G180:G184)</f>
        <v>53075</v>
      </c>
    </row>
    <row r="196" spans="2:7" s="52" customFormat="1" ht="14.25">
      <c r="B196" s="208" t="s">
        <v>10</v>
      </c>
      <c r="C196" s="209"/>
      <c r="D196" s="209"/>
      <c r="E196" s="209"/>
      <c r="F196" s="210"/>
      <c r="G196" s="130">
        <f>SUM(G186:G194)</f>
        <v>62405</v>
      </c>
    </row>
    <row r="197" spans="1:7" s="62" customFormat="1" ht="15" thickBot="1">
      <c r="A197" s="52"/>
      <c r="B197" s="211" t="s">
        <v>23</v>
      </c>
      <c r="C197" s="212"/>
      <c r="D197" s="212"/>
      <c r="E197" s="212"/>
      <c r="F197" s="213"/>
      <c r="G197" s="131">
        <f>G195+G196</f>
        <v>115480</v>
      </c>
    </row>
    <row r="198" spans="1:7" s="52" customFormat="1" ht="14.25" customHeight="1">
      <c r="A198" s="57"/>
      <c r="B198" s="152" t="s">
        <v>157</v>
      </c>
      <c r="C198" s="153"/>
      <c r="D198" s="153"/>
      <c r="E198" s="153"/>
      <c r="F198" s="153"/>
      <c r="G198" s="154"/>
    </row>
    <row r="199" spans="1:7" s="52" customFormat="1" ht="14.25">
      <c r="A199" s="57"/>
      <c r="B199" s="149" t="s">
        <v>8</v>
      </c>
      <c r="C199" s="150"/>
      <c r="D199" s="150"/>
      <c r="E199" s="150"/>
      <c r="F199" s="150"/>
      <c r="G199" s="151"/>
    </row>
    <row r="200" spans="1:7" s="52" customFormat="1" ht="15" customHeight="1">
      <c r="A200" s="55"/>
      <c r="B200" s="45">
        <v>1</v>
      </c>
      <c r="C200" s="33" t="s">
        <v>27</v>
      </c>
      <c r="D200" s="9" t="s">
        <v>2</v>
      </c>
      <c r="E200" s="35" t="s">
        <v>139</v>
      </c>
      <c r="F200" s="11">
        <v>240</v>
      </c>
      <c r="G200" s="67">
        <f aca="true" t="shared" si="9" ref="G200:G207">E200*F200</f>
        <v>86040</v>
      </c>
    </row>
    <row r="201" spans="1:10" s="52" customFormat="1" ht="15" customHeight="1">
      <c r="A201" s="55"/>
      <c r="B201" s="45">
        <v>2</v>
      </c>
      <c r="C201" s="33" t="s">
        <v>83</v>
      </c>
      <c r="D201" s="9" t="s">
        <v>3</v>
      </c>
      <c r="E201" s="35">
        <v>12</v>
      </c>
      <c r="F201" s="11">
        <v>700</v>
      </c>
      <c r="G201" s="67">
        <f t="shared" si="9"/>
        <v>8400</v>
      </c>
      <c r="J201" s="135"/>
    </row>
    <row r="202" spans="1:10" s="52" customFormat="1" ht="14.25">
      <c r="A202" s="55"/>
      <c r="B202" s="45">
        <v>3</v>
      </c>
      <c r="C202" s="33" t="s">
        <v>35</v>
      </c>
      <c r="D202" s="9" t="s">
        <v>2</v>
      </c>
      <c r="E202" s="35" t="s">
        <v>139</v>
      </c>
      <c r="F202" s="11">
        <v>30</v>
      </c>
      <c r="G202" s="67">
        <f t="shared" si="9"/>
        <v>10755</v>
      </c>
      <c r="J202" s="135"/>
    </row>
    <row r="203" spans="1:10" s="52" customFormat="1" ht="14.25">
      <c r="A203" s="55"/>
      <c r="B203" s="45">
        <v>4</v>
      </c>
      <c r="C203" s="33" t="s">
        <v>165</v>
      </c>
      <c r="D203" s="9" t="s">
        <v>2</v>
      </c>
      <c r="E203" s="35" t="s">
        <v>139</v>
      </c>
      <c r="F203" s="11">
        <v>160</v>
      </c>
      <c r="G203" s="67">
        <f t="shared" si="9"/>
        <v>57360</v>
      </c>
      <c r="J203" s="98"/>
    </row>
    <row r="204" spans="1:10" s="52" customFormat="1" ht="14.25">
      <c r="A204" s="55"/>
      <c r="B204" s="45">
        <v>6</v>
      </c>
      <c r="C204" s="33" t="s">
        <v>140</v>
      </c>
      <c r="D204" s="9" t="s">
        <v>2</v>
      </c>
      <c r="E204" s="35" t="s">
        <v>139</v>
      </c>
      <c r="F204" s="11">
        <v>240</v>
      </c>
      <c r="G204" s="67">
        <f t="shared" si="9"/>
        <v>86040</v>
      </c>
      <c r="J204" s="98"/>
    </row>
    <row r="205" spans="1:10" s="52" customFormat="1" ht="14.25">
      <c r="A205" s="55"/>
      <c r="B205" s="45">
        <v>7</v>
      </c>
      <c r="C205" s="33" t="s">
        <v>15</v>
      </c>
      <c r="D205" s="9" t="s">
        <v>32</v>
      </c>
      <c r="E205" s="35">
        <v>80</v>
      </c>
      <c r="F205" s="11">
        <v>240</v>
      </c>
      <c r="G205" s="67">
        <f t="shared" si="9"/>
        <v>19200</v>
      </c>
      <c r="J205" s="135"/>
    </row>
    <row r="206" spans="1:10" s="52" customFormat="1" ht="14.25">
      <c r="A206" s="55"/>
      <c r="B206" s="45">
        <v>8</v>
      </c>
      <c r="C206" s="33" t="s">
        <v>34</v>
      </c>
      <c r="D206" s="9" t="s">
        <v>32</v>
      </c>
      <c r="E206" s="35">
        <v>100</v>
      </c>
      <c r="F206" s="11">
        <v>220</v>
      </c>
      <c r="G206" s="67">
        <f t="shared" si="9"/>
        <v>22000</v>
      </c>
      <c r="J206" s="98"/>
    </row>
    <row r="207" spans="1:7" s="52" customFormat="1" ht="14.25">
      <c r="A207" s="55"/>
      <c r="B207" s="45">
        <v>9</v>
      </c>
      <c r="C207" s="41" t="s">
        <v>94</v>
      </c>
      <c r="D207" s="9" t="s">
        <v>32</v>
      </c>
      <c r="E207" s="35">
        <v>80</v>
      </c>
      <c r="F207" s="11">
        <v>300</v>
      </c>
      <c r="G207" s="67">
        <f t="shared" si="9"/>
        <v>24000</v>
      </c>
    </row>
    <row r="208" spans="1:7" s="52" customFormat="1" ht="14.25">
      <c r="A208" s="55"/>
      <c r="B208" s="149" t="s">
        <v>9</v>
      </c>
      <c r="C208" s="150"/>
      <c r="D208" s="150"/>
      <c r="E208" s="150"/>
      <c r="F208" s="150"/>
      <c r="G208" s="151"/>
    </row>
    <row r="209" spans="1:7" s="52" customFormat="1" ht="15.75" customHeight="1">
      <c r="A209" s="55"/>
      <c r="B209" s="45">
        <v>1</v>
      </c>
      <c r="C209" s="17" t="s">
        <v>72</v>
      </c>
      <c r="D209" s="13" t="s">
        <v>3</v>
      </c>
      <c r="E209" s="48">
        <v>12</v>
      </c>
      <c r="F209" s="49">
        <v>4000</v>
      </c>
      <c r="G209" s="67">
        <f aca="true" t="shared" si="10" ref="G209:G225">E209*F209</f>
        <v>48000</v>
      </c>
    </row>
    <row r="210" spans="1:7" s="52" customFormat="1" ht="15.75" customHeight="1">
      <c r="A210" s="55"/>
      <c r="B210" s="45">
        <v>2</v>
      </c>
      <c r="C210" s="17" t="s">
        <v>56</v>
      </c>
      <c r="D210" s="13" t="s">
        <v>7</v>
      </c>
      <c r="E210" s="48">
        <v>20</v>
      </c>
      <c r="F210" s="49">
        <v>220</v>
      </c>
      <c r="G210" s="67">
        <f t="shared" si="10"/>
        <v>4400</v>
      </c>
    </row>
    <row r="211" spans="1:7" s="52" customFormat="1" ht="15" customHeight="1">
      <c r="A211" s="55"/>
      <c r="B211" s="45">
        <v>3</v>
      </c>
      <c r="C211" s="17" t="s">
        <v>57</v>
      </c>
      <c r="D211" s="13" t="s">
        <v>7</v>
      </c>
      <c r="E211" s="51">
        <v>15</v>
      </c>
      <c r="F211" s="49">
        <v>50</v>
      </c>
      <c r="G211" s="67">
        <f t="shared" si="10"/>
        <v>750</v>
      </c>
    </row>
    <row r="212" spans="1:7" s="52" customFormat="1" ht="15" customHeight="1">
      <c r="A212" s="55"/>
      <c r="B212" s="45">
        <v>4</v>
      </c>
      <c r="C212" s="17" t="s">
        <v>84</v>
      </c>
      <c r="D212" s="13" t="s">
        <v>4</v>
      </c>
      <c r="E212" s="51">
        <v>2.5</v>
      </c>
      <c r="F212" s="49">
        <v>198</v>
      </c>
      <c r="G212" s="67">
        <f t="shared" si="10"/>
        <v>495</v>
      </c>
    </row>
    <row r="213" spans="1:7" s="52" customFormat="1" ht="14.25">
      <c r="A213" s="55"/>
      <c r="B213" s="45">
        <v>5</v>
      </c>
      <c r="C213" s="15" t="s">
        <v>28</v>
      </c>
      <c r="D213" s="9" t="s">
        <v>4</v>
      </c>
      <c r="E213" s="36">
        <v>50</v>
      </c>
      <c r="F213" s="34">
        <v>45</v>
      </c>
      <c r="G213" s="67">
        <f t="shared" si="10"/>
        <v>2250</v>
      </c>
    </row>
    <row r="214" spans="1:7" s="52" customFormat="1" ht="14.25">
      <c r="A214" s="55"/>
      <c r="B214" s="45">
        <v>6</v>
      </c>
      <c r="C214" s="15" t="s">
        <v>61</v>
      </c>
      <c r="D214" s="9" t="s">
        <v>7</v>
      </c>
      <c r="E214" s="36">
        <v>2500</v>
      </c>
      <c r="F214" s="34">
        <v>0.45</v>
      </c>
      <c r="G214" s="67">
        <f t="shared" si="10"/>
        <v>1125</v>
      </c>
    </row>
    <row r="215" spans="1:7" s="52" customFormat="1" ht="15" customHeight="1">
      <c r="A215" s="55"/>
      <c r="B215" s="45">
        <v>7</v>
      </c>
      <c r="C215" s="15" t="s">
        <v>62</v>
      </c>
      <c r="D215" s="9" t="s">
        <v>7</v>
      </c>
      <c r="E215" s="36">
        <v>2000</v>
      </c>
      <c r="F215" s="34">
        <v>0.45</v>
      </c>
      <c r="G215" s="67">
        <f t="shared" si="10"/>
        <v>900</v>
      </c>
    </row>
    <row r="216" spans="1:7" s="52" customFormat="1" ht="15" customHeight="1">
      <c r="A216" s="55"/>
      <c r="B216" s="45">
        <v>8</v>
      </c>
      <c r="C216" s="143" t="s">
        <v>166</v>
      </c>
      <c r="D216" s="145" t="s">
        <v>136</v>
      </c>
      <c r="E216" s="147">
        <v>3750</v>
      </c>
      <c r="F216" s="34">
        <v>34.5</v>
      </c>
      <c r="G216" s="67">
        <f t="shared" si="10"/>
        <v>129375</v>
      </c>
    </row>
    <row r="217" spans="1:7" s="52" customFormat="1" ht="15" customHeight="1">
      <c r="A217" s="55"/>
      <c r="B217" s="45">
        <v>9</v>
      </c>
      <c r="C217" s="143" t="s">
        <v>161</v>
      </c>
      <c r="D217" s="145" t="s">
        <v>136</v>
      </c>
      <c r="E217" s="147">
        <v>4</v>
      </c>
      <c r="F217" s="34">
        <v>307</v>
      </c>
      <c r="G217" s="67">
        <f t="shared" si="10"/>
        <v>1228</v>
      </c>
    </row>
    <row r="218" spans="1:7" s="52" customFormat="1" ht="14.25">
      <c r="A218" s="55"/>
      <c r="B218" s="45">
        <v>10</v>
      </c>
      <c r="C218" s="144" t="s">
        <v>162</v>
      </c>
      <c r="D218" s="146" t="s">
        <v>136</v>
      </c>
      <c r="E218" s="147">
        <v>205</v>
      </c>
      <c r="F218" s="34">
        <v>235</v>
      </c>
      <c r="G218" s="67">
        <f t="shared" si="10"/>
        <v>48175</v>
      </c>
    </row>
    <row r="219" spans="1:7" s="52" customFormat="1" ht="14.25">
      <c r="A219" s="55"/>
      <c r="B219" s="45">
        <v>11</v>
      </c>
      <c r="C219" s="144" t="s">
        <v>163</v>
      </c>
      <c r="D219" s="146" t="s">
        <v>136</v>
      </c>
      <c r="E219" s="147">
        <v>11</v>
      </c>
      <c r="F219" s="34">
        <v>640</v>
      </c>
      <c r="G219" s="67">
        <f t="shared" si="10"/>
        <v>7040</v>
      </c>
    </row>
    <row r="220" spans="1:7" s="52" customFormat="1" ht="14.25">
      <c r="A220" s="55"/>
      <c r="B220" s="45">
        <v>12</v>
      </c>
      <c r="C220" s="144" t="s">
        <v>164</v>
      </c>
      <c r="D220" s="146" t="s">
        <v>136</v>
      </c>
      <c r="E220" s="147">
        <v>4</v>
      </c>
      <c r="F220" s="34">
        <v>685</v>
      </c>
      <c r="G220" s="67">
        <f t="shared" si="10"/>
        <v>2740</v>
      </c>
    </row>
    <row r="221" spans="1:7" s="52" customFormat="1" ht="14.25">
      <c r="A221" s="55"/>
      <c r="B221" s="45">
        <v>13</v>
      </c>
      <c r="C221" s="15" t="s">
        <v>137</v>
      </c>
      <c r="D221" s="9" t="s">
        <v>31</v>
      </c>
      <c r="E221" s="36">
        <v>1</v>
      </c>
      <c r="F221" s="34">
        <v>37500</v>
      </c>
      <c r="G221" s="67">
        <f t="shared" si="10"/>
        <v>37500</v>
      </c>
    </row>
    <row r="222" spans="1:7" s="52" customFormat="1" ht="14.25">
      <c r="A222" s="55"/>
      <c r="B222" s="45">
        <v>14</v>
      </c>
      <c r="C222" s="15" t="s">
        <v>138</v>
      </c>
      <c r="D222" s="9" t="s">
        <v>31</v>
      </c>
      <c r="E222" s="36">
        <v>1</v>
      </c>
      <c r="F222" s="34">
        <v>8500</v>
      </c>
      <c r="G222" s="67">
        <f t="shared" si="10"/>
        <v>8500</v>
      </c>
    </row>
    <row r="223" spans="1:7" s="52" customFormat="1" ht="14.25">
      <c r="A223" s="55"/>
      <c r="B223" s="45">
        <v>15</v>
      </c>
      <c r="C223" s="15" t="s">
        <v>167</v>
      </c>
      <c r="D223" s="9" t="s">
        <v>2</v>
      </c>
      <c r="E223" s="36">
        <v>450</v>
      </c>
      <c r="F223" s="34">
        <v>24.5</v>
      </c>
      <c r="G223" s="67">
        <f t="shared" si="10"/>
        <v>11025</v>
      </c>
    </row>
    <row r="224" spans="1:7" s="52" customFormat="1" ht="14.25">
      <c r="A224" s="55"/>
      <c r="B224" s="63">
        <v>12</v>
      </c>
      <c r="C224" s="15" t="s">
        <v>37</v>
      </c>
      <c r="D224" s="9" t="s">
        <v>36</v>
      </c>
      <c r="E224" s="36">
        <v>1</v>
      </c>
      <c r="F224" s="34">
        <v>30000</v>
      </c>
      <c r="G224" s="67">
        <f t="shared" si="10"/>
        <v>30000</v>
      </c>
    </row>
    <row r="225" spans="1:7" s="52" customFormat="1" ht="15" thickBot="1">
      <c r="A225" s="55"/>
      <c r="B225" s="84">
        <v>13</v>
      </c>
      <c r="C225" s="90" t="s">
        <v>38</v>
      </c>
      <c r="D225" s="75" t="s">
        <v>36</v>
      </c>
      <c r="E225" s="85">
        <v>1</v>
      </c>
      <c r="F225" s="91">
        <v>38000</v>
      </c>
      <c r="G225" s="82">
        <f t="shared" si="10"/>
        <v>38000</v>
      </c>
    </row>
    <row r="226" spans="1:7" s="52" customFormat="1" ht="14.25">
      <c r="A226" s="55"/>
      <c r="B226" s="155" t="s">
        <v>21</v>
      </c>
      <c r="C226" s="156"/>
      <c r="D226" s="156"/>
      <c r="E226" s="156"/>
      <c r="F226" s="169"/>
      <c r="G226" s="129">
        <f>SUM(G200:G207)</f>
        <v>313795</v>
      </c>
    </row>
    <row r="227" spans="1:7" s="52" customFormat="1" ht="14.25">
      <c r="A227" s="55"/>
      <c r="B227" s="158" t="s">
        <v>10</v>
      </c>
      <c r="C227" s="159"/>
      <c r="D227" s="159"/>
      <c r="E227" s="159"/>
      <c r="F227" s="170"/>
      <c r="G227" s="130">
        <f>SUM(G209:G225)</f>
        <v>371503</v>
      </c>
    </row>
    <row r="228" spans="1:7" s="52" customFormat="1" ht="15" thickBot="1">
      <c r="A228" s="55"/>
      <c r="B228" s="161" t="s">
        <v>23</v>
      </c>
      <c r="C228" s="162"/>
      <c r="D228" s="162"/>
      <c r="E228" s="162"/>
      <c r="F228" s="171"/>
      <c r="G228" s="131">
        <f>SUM(G226:G227)</f>
        <v>685298</v>
      </c>
    </row>
    <row r="229" spans="1:7" s="62" customFormat="1" ht="15">
      <c r="A229" s="52"/>
      <c r="B229" s="152" t="s">
        <v>158</v>
      </c>
      <c r="C229" s="153"/>
      <c r="D229" s="153"/>
      <c r="E229" s="153"/>
      <c r="F229" s="153"/>
      <c r="G229" s="154"/>
    </row>
    <row r="230" spans="1:7" s="62" customFormat="1" ht="14.25">
      <c r="A230" s="52"/>
      <c r="B230" s="149" t="s">
        <v>8</v>
      </c>
      <c r="C230" s="150"/>
      <c r="D230" s="150"/>
      <c r="E230" s="150"/>
      <c r="F230" s="150"/>
      <c r="G230" s="151"/>
    </row>
    <row r="231" spans="1:7" s="62" customFormat="1" ht="14.25">
      <c r="A231" s="52"/>
      <c r="B231" s="42">
        <v>1</v>
      </c>
      <c r="C231" s="14" t="s">
        <v>74</v>
      </c>
      <c r="D231" s="9" t="s">
        <v>2</v>
      </c>
      <c r="E231" s="36">
        <v>21</v>
      </c>
      <c r="F231" s="36">
        <v>450</v>
      </c>
      <c r="G231" s="71">
        <f>E231*F231</f>
        <v>9450</v>
      </c>
    </row>
    <row r="232" spans="1:7" s="62" customFormat="1" ht="14.25">
      <c r="A232" s="52"/>
      <c r="B232" s="42">
        <v>2</v>
      </c>
      <c r="C232" s="14" t="s">
        <v>141</v>
      </c>
      <c r="D232" s="9" t="s">
        <v>7</v>
      </c>
      <c r="E232" s="36">
        <v>1</v>
      </c>
      <c r="F232" s="36">
        <v>6500</v>
      </c>
      <c r="G232" s="71">
        <f>E232*F232</f>
        <v>6500</v>
      </c>
    </row>
    <row r="233" spans="1:7" s="62" customFormat="1" ht="14.25">
      <c r="A233" s="52"/>
      <c r="B233" s="42">
        <v>3</v>
      </c>
      <c r="C233" s="14" t="s">
        <v>75</v>
      </c>
      <c r="D233" s="9" t="s">
        <v>7</v>
      </c>
      <c r="E233" s="36">
        <v>2</v>
      </c>
      <c r="F233" s="36">
        <v>1800</v>
      </c>
      <c r="G233" s="71">
        <f>E233*F233</f>
        <v>3600</v>
      </c>
    </row>
    <row r="234" spans="1:7" s="62" customFormat="1" ht="14.25">
      <c r="A234" s="52"/>
      <c r="B234" s="149" t="s">
        <v>9</v>
      </c>
      <c r="C234" s="150"/>
      <c r="D234" s="150"/>
      <c r="E234" s="150"/>
      <c r="F234" s="150"/>
      <c r="G234" s="151"/>
    </row>
    <row r="235" spans="1:7" s="62" customFormat="1" ht="14.25">
      <c r="A235" s="52"/>
      <c r="B235" s="42">
        <v>1</v>
      </c>
      <c r="C235" s="107" t="s">
        <v>110</v>
      </c>
      <c r="D235" s="10" t="s">
        <v>2</v>
      </c>
      <c r="E235" s="108">
        <v>21</v>
      </c>
      <c r="F235" s="108">
        <v>2500</v>
      </c>
      <c r="G235" s="109">
        <f>E235*F235</f>
        <v>52500</v>
      </c>
    </row>
    <row r="236" spans="1:7" s="62" customFormat="1" ht="14.25">
      <c r="A236" s="52"/>
      <c r="B236" s="43">
        <v>2</v>
      </c>
      <c r="C236" s="107" t="s">
        <v>93</v>
      </c>
      <c r="D236" s="10" t="s">
        <v>7</v>
      </c>
      <c r="E236" s="111">
        <v>1</v>
      </c>
      <c r="F236" s="111">
        <v>17500</v>
      </c>
      <c r="G236" s="109">
        <f>E236*F236</f>
        <v>17500</v>
      </c>
    </row>
    <row r="237" spans="1:7" s="62" customFormat="1" ht="14.25">
      <c r="A237" s="52"/>
      <c r="B237" s="43">
        <v>3</v>
      </c>
      <c r="C237" s="110" t="s">
        <v>142</v>
      </c>
      <c r="D237" s="100" t="s">
        <v>7</v>
      </c>
      <c r="E237" s="111">
        <v>1</v>
      </c>
      <c r="F237" s="111">
        <v>35000</v>
      </c>
      <c r="G237" s="109">
        <f>E237*F237</f>
        <v>35000</v>
      </c>
    </row>
    <row r="238" spans="1:7" s="62" customFormat="1" ht="15" thickBot="1">
      <c r="A238" s="52"/>
      <c r="B238" s="43">
        <v>4</v>
      </c>
      <c r="C238" s="110" t="s">
        <v>76</v>
      </c>
      <c r="D238" s="100" t="s">
        <v>7</v>
      </c>
      <c r="E238" s="111">
        <v>2</v>
      </c>
      <c r="F238" s="111">
        <v>15000</v>
      </c>
      <c r="G238" s="112">
        <f>E238*F238</f>
        <v>30000</v>
      </c>
    </row>
    <row r="239" spans="1:7" s="62" customFormat="1" ht="14.25">
      <c r="A239" s="52"/>
      <c r="B239" s="155" t="s">
        <v>21</v>
      </c>
      <c r="C239" s="156"/>
      <c r="D239" s="156"/>
      <c r="E239" s="156"/>
      <c r="F239" s="169"/>
      <c r="G239" s="129">
        <f>SUM(G231:G233)</f>
        <v>19550</v>
      </c>
    </row>
    <row r="240" spans="1:7" s="62" customFormat="1" ht="14.25">
      <c r="A240" s="52"/>
      <c r="B240" s="158" t="s">
        <v>10</v>
      </c>
      <c r="C240" s="159"/>
      <c r="D240" s="159"/>
      <c r="E240" s="159"/>
      <c r="F240" s="170"/>
      <c r="G240" s="130">
        <f>SUM(G235:G238)</f>
        <v>135000</v>
      </c>
    </row>
    <row r="241" spans="1:7" s="62" customFormat="1" ht="15" thickBot="1">
      <c r="A241" s="52"/>
      <c r="B241" s="161" t="s">
        <v>23</v>
      </c>
      <c r="C241" s="162"/>
      <c r="D241" s="162"/>
      <c r="E241" s="162"/>
      <c r="F241" s="171"/>
      <c r="G241" s="131">
        <f>SUM(G239:G240)</f>
        <v>154550</v>
      </c>
    </row>
    <row r="242" spans="1:7" s="52" customFormat="1" ht="14.25">
      <c r="A242" s="57"/>
      <c r="B242" s="190" t="s">
        <v>159</v>
      </c>
      <c r="C242" s="191"/>
      <c r="D242" s="191"/>
      <c r="E242" s="191"/>
      <c r="F242" s="191"/>
      <c r="G242" s="192"/>
    </row>
    <row r="243" spans="1:7" s="52" customFormat="1" ht="15" customHeight="1">
      <c r="A243" s="55"/>
      <c r="B243" s="149" t="s">
        <v>8</v>
      </c>
      <c r="C243" s="150"/>
      <c r="D243" s="150"/>
      <c r="E243" s="150"/>
      <c r="F243" s="150"/>
      <c r="G243" s="151"/>
    </row>
    <row r="244" spans="1:7" s="52" customFormat="1" ht="14.25">
      <c r="A244" s="55"/>
      <c r="B244" s="42">
        <v>1</v>
      </c>
      <c r="C244" s="14" t="s">
        <v>59</v>
      </c>
      <c r="D244" s="9" t="s">
        <v>2</v>
      </c>
      <c r="E244" s="36">
        <v>295</v>
      </c>
      <c r="F244" s="36">
        <v>180</v>
      </c>
      <c r="G244" s="71">
        <f>E244*F244</f>
        <v>53100</v>
      </c>
    </row>
    <row r="245" spans="1:10" s="52" customFormat="1" ht="14.25">
      <c r="A245" s="55"/>
      <c r="B245" s="42">
        <v>2</v>
      </c>
      <c r="C245" s="14" t="s">
        <v>149</v>
      </c>
      <c r="D245" s="9" t="s">
        <v>2</v>
      </c>
      <c r="E245" s="36">
        <v>295</v>
      </c>
      <c r="F245" s="36">
        <v>950</v>
      </c>
      <c r="G245" s="71">
        <f>E245*F245</f>
        <v>280250</v>
      </c>
      <c r="J245" s="104"/>
    </row>
    <row r="246" spans="1:7" s="74" customFormat="1" ht="15" customHeight="1">
      <c r="A246" s="73"/>
      <c r="B246" s="149" t="s">
        <v>9</v>
      </c>
      <c r="C246" s="150"/>
      <c r="D246" s="150"/>
      <c r="E246" s="150"/>
      <c r="F246" s="150"/>
      <c r="G246" s="151"/>
    </row>
    <row r="247" spans="1:7" s="52" customFormat="1" ht="15" customHeight="1">
      <c r="A247" s="55"/>
      <c r="B247" s="63">
        <v>1</v>
      </c>
      <c r="C247" s="14" t="s">
        <v>143</v>
      </c>
      <c r="D247" s="23" t="s">
        <v>4</v>
      </c>
      <c r="E247" s="36">
        <v>45</v>
      </c>
      <c r="F247" s="34">
        <v>145</v>
      </c>
      <c r="G247" s="68">
        <f aca="true" t="shared" si="11" ref="G247:G253">E247*F247</f>
        <v>6525</v>
      </c>
    </row>
    <row r="248" spans="1:7" s="52" customFormat="1" ht="14.25">
      <c r="A248" s="55"/>
      <c r="B248" s="63">
        <f>B247+1</f>
        <v>2</v>
      </c>
      <c r="C248" s="14" t="s">
        <v>168</v>
      </c>
      <c r="D248" s="23" t="s">
        <v>2</v>
      </c>
      <c r="E248" s="36">
        <v>310</v>
      </c>
      <c r="F248" s="34">
        <v>185</v>
      </c>
      <c r="G248" s="68">
        <f t="shared" si="11"/>
        <v>57350</v>
      </c>
    </row>
    <row r="249" spans="1:7" s="52" customFormat="1" ht="14.25">
      <c r="A249" s="55"/>
      <c r="B249" s="63">
        <v>3</v>
      </c>
      <c r="C249" s="14" t="s">
        <v>33</v>
      </c>
      <c r="D249" s="23" t="s">
        <v>7</v>
      </c>
      <c r="E249" s="36">
        <v>2500</v>
      </c>
      <c r="F249" s="34">
        <v>1.65</v>
      </c>
      <c r="G249" s="68">
        <f>E249*F249</f>
        <v>4125</v>
      </c>
    </row>
    <row r="250" spans="1:7" s="52" customFormat="1" ht="14.25">
      <c r="A250" s="55"/>
      <c r="B250" s="63">
        <v>4</v>
      </c>
      <c r="C250" s="14" t="s">
        <v>144</v>
      </c>
      <c r="D250" s="23" t="s">
        <v>4</v>
      </c>
      <c r="E250" s="36">
        <v>1900</v>
      </c>
      <c r="F250" s="34">
        <v>8.85</v>
      </c>
      <c r="G250" s="68">
        <f>E250*F250</f>
        <v>16815</v>
      </c>
    </row>
    <row r="251" spans="1:7" s="52" customFormat="1" ht="14.25">
      <c r="A251" s="55"/>
      <c r="B251" s="63">
        <v>5</v>
      </c>
      <c r="C251" s="14" t="s">
        <v>145</v>
      </c>
      <c r="D251" s="23" t="s">
        <v>7</v>
      </c>
      <c r="E251" s="36">
        <v>165</v>
      </c>
      <c r="F251" s="34">
        <v>22.5</v>
      </c>
      <c r="G251" s="68">
        <f t="shared" si="11"/>
        <v>3712.5</v>
      </c>
    </row>
    <row r="252" spans="1:7" s="52" customFormat="1" ht="14.25">
      <c r="A252" s="55"/>
      <c r="B252" s="63">
        <v>6</v>
      </c>
      <c r="C252" s="14" t="s">
        <v>169</v>
      </c>
      <c r="D252" s="23" t="s">
        <v>7</v>
      </c>
      <c r="E252" s="36">
        <v>15400</v>
      </c>
      <c r="F252" s="34">
        <v>18.5</v>
      </c>
      <c r="G252" s="68">
        <f t="shared" si="11"/>
        <v>284900</v>
      </c>
    </row>
    <row r="253" spans="1:7" s="52" customFormat="1" ht="15" thickBot="1">
      <c r="A253" s="55"/>
      <c r="B253" s="45">
        <v>7</v>
      </c>
      <c r="C253" s="15" t="s">
        <v>146</v>
      </c>
      <c r="D253" s="23" t="s">
        <v>39</v>
      </c>
      <c r="E253" s="36">
        <v>600</v>
      </c>
      <c r="F253" s="34">
        <v>95</v>
      </c>
      <c r="G253" s="68">
        <f t="shared" si="11"/>
        <v>57000</v>
      </c>
    </row>
    <row r="254" spans="1:7" s="52" customFormat="1" ht="14.25">
      <c r="A254" s="55"/>
      <c r="B254" s="155" t="s">
        <v>21</v>
      </c>
      <c r="C254" s="156"/>
      <c r="D254" s="156"/>
      <c r="E254" s="156"/>
      <c r="F254" s="157"/>
      <c r="G254" s="120">
        <f>SUM(G244:G245)</f>
        <v>333350</v>
      </c>
    </row>
    <row r="255" spans="1:7" s="52" customFormat="1" ht="14.25">
      <c r="A255" s="55"/>
      <c r="B255" s="158" t="s">
        <v>10</v>
      </c>
      <c r="C255" s="159"/>
      <c r="D255" s="159"/>
      <c r="E255" s="159"/>
      <c r="F255" s="160"/>
      <c r="G255" s="126">
        <f>SUM(G247:G253)</f>
        <v>430427.5</v>
      </c>
    </row>
    <row r="256" spans="1:7" s="52" customFormat="1" ht="15" thickBot="1">
      <c r="A256" s="55"/>
      <c r="B256" s="161" t="s">
        <v>23</v>
      </c>
      <c r="C256" s="162"/>
      <c r="D256" s="162"/>
      <c r="E256" s="162"/>
      <c r="F256" s="163"/>
      <c r="G256" s="127">
        <f>SUM(G254:G255)</f>
        <v>763777.5</v>
      </c>
    </row>
    <row r="257" spans="1:7" s="52" customFormat="1" ht="15">
      <c r="A257" s="55"/>
      <c r="B257" s="152" t="s">
        <v>160</v>
      </c>
      <c r="C257" s="153"/>
      <c r="D257" s="153"/>
      <c r="E257" s="153"/>
      <c r="F257" s="153"/>
      <c r="G257" s="199"/>
    </row>
    <row r="258" spans="1:7" s="52" customFormat="1" ht="14.25">
      <c r="A258" s="55"/>
      <c r="B258" s="63">
        <v>1</v>
      </c>
      <c r="C258" s="197" t="s">
        <v>16</v>
      </c>
      <c r="D258" s="198"/>
      <c r="E258" s="198"/>
      <c r="F258" s="198"/>
      <c r="G258" s="67">
        <v>50000</v>
      </c>
    </row>
    <row r="259" spans="1:7" s="52" customFormat="1" ht="14.25">
      <c r="A259" s="55"/>
      <c r="B259" s="63">
        <v>2</v>
      </c>
      <c r="C259" s="197" t="s">
        <v>25</v>
      </c>
      <c r="D259" s="198"/>
      <c r="E259" s="198"/>
      <c r="F259" s="198"/>
      <c r="G259" s="67">
        <v>25000</v>
      </c>
    </row>
    <row r="260" spans="1:7" s="52" customFormat="1" ht="15" thickBot="1">
      <c r="A260" s="55"/>
      <c r="B260" s="92">
        <v>3</v>
      </c>
      <c r="C260" s="200" t="s">
        <v>24</v>
      </c>
      <c r="D260" s="201"/>
      <c r="E260" s="201"/>
      <c r="F260" s="201"/>
      <c r="G260" s="82">
        <v>25000</v>
      </c>
    </row>
    <row r="261" spans="1:7" s="52" customFormat="1" ht="15" thickBot="1">
      <c r="A261" s="55"/>
      <c r="B261" s="175" t="s">
        <v>17</v>
      </c>
      <c r="C261" s="202"/>
      <c r="D261" s="202"/>
      <c r="E261" s="202"/>
      <c r="F261" s="202"/>
      <c r="G261" s="128">
        <f>SUM(G258:G260)</f>
        <v>100000</v>
      </c>
    </row>
    <row r="262" spans="1:7" s="52" customFormat="1" ht="14.25">
      <c r="A262" s="55"/>
      <c r="B262" s="76"/>
      <c r="C262" s="132"/>
      <c r="D262" s="132"/>
      <c r="E262" s="132"/>
      <c r="F262" s="132"/>
      <c r="G262" s="77"/>
    </row>
    <row r="263" spans="1:7" s="52" customFormat="1" ht="15" thickBot="1">
      <c r="A263" s="55"/>
      <c r="B263" s="76"/>
      <c r="C263" s="132"/>
      <c r="D263" s="132"/>
      <c r="E263" s="132"/>
      <c r="F263" s="132"/>
      <c r="G263" s="77"/>
    </row>
    <row r="264" spans="1:7" s="52" customFormat="1" ht="42" customHeight="1" thickBot="1">
      <c r="A264" s="55"/>
      <c r="B264" s="203" t="s">
        <v>81</v>
      </c>
      <c r="C264" s="204"/>
      <c r="D264" s="204"/>
      <c r="E264" s="204"/>
      <c r="F264" s="204"/>
      <c r="G264" s="205"/>
    </row>
    <row r="265" spans="1:7" s="52" customFormat="1" ht="14.25">
      <c r="A265" s="55"/>
      <c r="B265" s="78">
        <v>1</v>
      </c>
      <c r="C265" s="206" t="s">
        <v>8</v>
      </c>
      <c r="D265" s="207"/>
      <c r="E265" s="207"/>
      <c r="F265" s="207"/>
      <c r="G265" s="79">
        <f>G254+G239+G226+G175+G145+G100+G85+G66+G49+G27+G17+G195+G155+G115</f>
        <v>1500880</v>
      </c>
    </row>
    <row r="266" spans="1:7" s="52" customFormat="1" ht="14.25">
      <c r="A266" s="55"/>
      <c r="B266" s="53">
        <v>2</v>
      </c>
      <c r="C266" s="193" t="s">
        <v>9</v>
      </c>
      <c r="D266" s="194"/>
      <c r="E266" s="194"/>
      <c r="F266" s="194"/>
      <c r="G266" s="80">
        <f>G255+G240+G227+G176+G146+G101+G86+G67+G50+G29+G196+G156+G116</f>
        <v>1977107.5</v>
      </c>
    </row>
    <row r="267" spans="1:7" s="52" customFormat="1" ht="14.25">
      <c r="A267" s="55"/>
      <c r="B267" s="53">
        <v>3</v>
      </c>
      <c r="C267" s="193" t="s">
        <v>111</v>
      </c>
      <c r="D267" s="194"/>
      <c r="E267" s="194"/>
      <c r="F267" s="194"/>
      <c r="G267" s="81">
        <f>G261</f>
        <v>100000</v>
      </c>
    </row>
    <row r="268" spans="1:7" s="52" customFormat="1" ht="15" thickBot="1">
      <c r="A268" s="55"/>
      <c r="B268" s="195" t="s">
        <v>63</v>
      </c>
      <c r="C268" s="196"/>
      <c r="D268" s="196"/>
      <c r="E268" s="196"/>
      <c r="F268" s="196"/>
      <c r="G268" s="93">
        <f>SUM(G265:G267)</f>
        <v>3577987.5</v>
      </c>
    </row>
    <row r="269" spans="1:7" s="52" customFormat="1" ht="15" customHeight="1">
      <c r="A269" s="55"/>
      <c r="B269" s="76"/>
      <c r="C269" s="99"/>
      <c r="D269" s="99"/>
      <c r="E269" s="99"/>
      <c r="F269" s="99"/>
      <c r="G269" s="77"/>
    </row>
    <row r="270" spans="1:7" s="12" customFormat="1" ht="15.75">
      <c r="A270" s="31"/>
      <c r="B270" s="18"/>
      <c r="C270" s="18"/>
      <c r="D270" s="18"/>
      <c r="E270" s="19"/>
      <c r="F270" s="20"/>
      <c r="G270" s="20"/>
    </row>
    <row r="271" spans="1:7" s="12" customFormat="1" ht="15.75">
      <c r="A271" s="18"/>
      <c r="B271" s="18" t="s">
        <v>19</v>
      </c>
      <c r="C271" s="38"/>
      <c r="D271" s="38"/>
      <c r="E271" s="26"/>
      <c r="F271" s="26"/>
      <c r="G271" s="20"/>
    </row>
    <row r="272" spans="1:7" s="12" customFormat="1" ht="15.75">
      <c r="A272" s="18"/>
      <c r="B272" s="18"/>
      <c r="C272" s="22"/>
      <c r="D272" s="27"/>
      <c r="E272" s="28"/>
      <c r="F272" s="28"/>
      <c r="G272" s="20"/>
    </row>
    <row r="273" spans="1:7" s="12" customFormat="1" ht="15.75">
      <c r="A273" s="18"/>
      <c r="B273" s="18"/>
      <c r="C273" s="18"/>
      <c r="D273" s="19"/>
      <c r="E273" s="20"/>
      <c r="F273" s="20"/>
      <c r="G273" s="20"/>
    </row>
    <row r="274" spans="1:7" s="12" customFormat="1" ht="21" customHeight="1">
      <c r="A274" s="18"/>
      <c r="B274" s="18" t="s">
        <v>20</v>
      </c>
      <c r="C274" s="29"/>
      <c r="D274" s="30"/>
      <c r="E274" s="20"/>
      <c r="F274" s="20"/>
      <c r="G274" s="20"/>
    </row>
    <row r="275" spans="1:7" s="12" customFormat="1" ht="15.75">
      <c r="A275" s="18"/>
      <c r="B275" s="18"/>
      <c r="C275" s="18"/>
      <c r="D275" s="19"/>
      <c r="E275" s="20"/>
      <c r="F275" s="20"/>
      <c r="G275" s="20"/>
    </row>
    <row r="276" spans="1:7" s="12" customFormat="1" ht="15.75">
      <c r="A276" s="31"/>
      <c r="B276" s="18"/>
      <c r="C276" s="18"/>
      <c r="D276" s="18"/>
      <c r="E276" s="19"/>
      <c r="F276" s="20"/>
      <c r="G276" s="20"/>
    </row>
    <row r="277" spans="1:7" s="12" customFormat="1" ht="15.75">
      <c r="A277" s="31"/>
      <c r="B277" s="18"/>
      <c r="C277" s="18"/>
      <c r="D277" s="18"/>
      <c r="E277" s="19"/>
      <c r="F277" s="20"/>
      <c r="G277" s="20"/>
    </row>
    <row r="278" spans="1:7" s="12" customFormat="1" ht="15.75">
      <c r="A278" s="31"/>
      <c r="B278" s="18"/>
      <c r="C278" s="18"/>
      <c r="D278" s="18"/>
      <c r="E278" s="19"/>
      <c r="F278" s="20"/>
      <c r="G278" s="20"/>
    </row>
    <row r="279" spans="1:7" s="12" customFormat="1" ht="15.75">
      <c r="A279" s="31"/>
      <c r="B279" s="18"/>
      <c r="C279" s="18"/>
      <c r="D279" s="18"/>
      <c r="E279" s="19"/>
      <c r="F279" s="20"/>
      <c r="G279" s="20"/>
    </row>
    <row r="280" spans="1:7" s="12" customFormat="1" ht="15.75" customHeight="1">
      <c r="A280" s="31"/>
      <c r="B280" s="18"/>
      <c r="C280" s="18"/>
      <c r="D280" s="18"/>
      <c r="E280" s="19"/>
      <c r="F280" s="20"/>
      <c r="G280" s="20"/>
    </row>
    <row r="281" spans="1:7" s="12" customFormat="1" ht="15.75">
      <c r="A281" s="31"/>
      <c r="B281" s="18"/>
      <c r="C281" s="18"/>
      <c r="D281" s="18"/>
      <c r="E281" s="19"/>
      <c r="F281" s="20"/>
      <c r="G281" s="20"/>
    </row>
    <row r="282" spans="1:7" s="12" customFormat="1" ht="15.75">
      <c r="A282" s="31"/>
      <c r="B282" s="18"/>
      <c r="C282" s="18"/>
      <c r="D282" s="18"/>
      <c r="E282" s="19"/>
      <c r="F282" s="20"/>
      <c r="G282" s="20"/>
    </row>
    <row r="283" spans="1:7" s="12" customFormat="1" ht="41.25" customHeight="1">
      <c r="A283" s="31"/>
      <c r="B283" s="18"/>
      <c r="C283" s="18"/>
      <c r="D283" s="18"/>
      <c r="E283" s="19"/>
      <c r="F283" s="20"/>
      <c r="G283" s="20"/>
    </row>
    <row r="284" spans="1:7" s="12" customFormat="1" ht="15.75">
      <c r="A284" s="31"/>
      <c r="B284" s="18"/>
      <c r="C284" s="18"/>
      <c r="D284" s="18"/>
      <c r="E284" s="19"/>
      <c r="F284" s="20"/>
      <c r="G284" s="20"/>
    </row>
    <row r="285" spans="1:7" s="12" customFormat="1" ht="15.75">
      <c r="A285" s="31"/>
      <c r="B285" s="18"/>
      <c r="C285" s="18"/>
      <c r="D285" s="18"/>
      <c r="E285" s="19"/>
      <c r="F285" s="20"/>
      <c r="G285" s="20"/>
    </row>
    <row r="286" spans="1:7" s="12" customFormat="1" ht="15.75">
      <c r="A286" s="31"/>
      <c r="B286" s="18"/>
      <c r="C286" s="18"/>
      <c r="D286" s="18"/>
      <c r="E286" s="19"/>
      <c r="F286" s="20"/>
      <c r="G286" s="20"/>
    </row>
    <row r="287" spans="1:7" s="12" customFormat="1" ht="15.75">
      <c r="A287" s="31"/>
      <c r="B287" s="18"/>
      <c r="C287" s="18"/>
      <c r="D287" s="18"/>
      <c r="E287" s="19"/>
      <c r="F287" s="20"/>
      <c r="G287" s="20"/>
    </row>
    <row r="288" spans="1:7" s="12" customFormat="1" ht="15.75">
      <c r="A288" s="31"/>
      <c r="B288" s="18"/>
      <c r="C288" s="18"/>
      <c r="D288" s="18"/>
      <c r="E288" s="19"/>
      <c r="F288" s="20"/>
      <c r="G288" s="20"/>
    </row>
    <row r="289" spans="1:7" s="12" customFormat="1" ht="15.75">
      <c r="A289" s="31"/>
      <c r="B289" s="18"/>
      <c r="C289" s="18"/>
      <c r="D289" s="18"/>
      <c r="E289" s="19"/>
      <c r="F289" s="20"/>
      <c r="G289" s="20"/>
    </row>
    <row r="290" spans="1:7" s="12" customFormat="1" ht="15.75">
      <c r="A290" s="31"/>
      <c r="B290" s="18"/>
      <c r="C290" s="18"/>
      <c r="D290" s="18"/>
      <c r="E290" s="19"/>
      <c r="F290" s="20"/>
      <c r="G290" s="20"/>
    </row>
    <row r="291" spans="1:7" s="12" customFormat="1" ht="15.75">
      <c r="A291" s="31"/>
      <c r="B291" s="18"/>
      <c r="C291" s="18"/>
      <c r="D291" s="18"/>
      <c r="E291" s="19"/>
      <c r="F291" s="20"/>
      <c r="G291" s="20"/>
    </row>
    <row r="292" spans="1:7" s="12" customFormat="1" ht="15.75">
      <c r="A292" s="31"/>
      <c r="B292" s="18"/>
      <c r="C292" s="18"/>
      <c r="D292" s="18"/>
      <c r="E292" s="19"/>
      <c r="F292" s="20"/>
      <c r="G292" s="20"/>
    </row>
    <row r="293" spans="1:7" s="12" customFormat="1" ht="15.75">
      <c r="A293" s="31"/>
      <c r="B293" s="18"/>
      <c r="C293" s="18"/>
      <c r="D293" s="18"/>
      <c r="E293" s="19"/>
      <c r="F293" s="20"/>
      <c r="G293" s="20"/>
    </row>
    <row r="294" spans="1:7" s="12" customFormat="1" ht="15.75">
      <c r="A294" s="31"/>
      <c r="B294" s="18"/>
      <c r="C294" s="18"/>
      <c r="D294" s="18"/>
      <c r="E294" s="19"/>
      <c r="F294" s="20"/>
      <c r="G294" s="20"/>
    </row>
    <row r="295" spans="1:7" s="12" customFormat="1" ht="15.75">
      <c r="A295" s="31"/>
      <c r="B295" s="18"/>
      <c r="C295" s="18"/>
      <c r="D295" s="18"/>
      <c r="E295" s="19"/>
      <c r="F295" s="20"/>
      <c r="G295" s="20"/>
    </row>
    <row r="296" spans="1:7" s="12" customFormat="1" ht="15.75">
      <c r="A296" s="31"/>
      <c r="B296" s="18"/>
      <c r="C296" s="18"/>
      <c r="D296" s="18"/>
      <c r="E296" s="19"/>
      <c r="F296" s="20"/>
      <c r="G296" s="20"/>
    </row>
    <row r="297" spans="1:7" s="12" customFormat="1" ht="15.75">
      <c r="A297" s="31"/>
      <c r="B297" s="18"/>
      <c r="C297" s="18"/>
      <c r="D297" s="18"/>
      <c r="E297" s="19"/>
      <c r="F297" s="20"/>
      <c r="G297" s="20"/>
    </row>
    <row r="298" spans="1:7" s="12" customFormat="1" ht="15.75">
      <c r="A298" s="31"/>
      <c r="B298" s="18"/>
      <c r="C298" s="18"/>
      <c r="D298" s="18"/>
      <c r="E298" s="19"/>
      <c r="F298" s="20"/>
      <c r="G298" s="20"/>
    </row>
    <row r="299" spans="1:7" s="12" customFormat="1" ht="15.75">
      <c r="A299" s="31"/>
      <c r="B299" s="18"/>
      <c r="C299" s="18"/>
      <c r="D299" s="18"/>
      <c r="E299" s="19"/>
      <c r="F299" s="20"/>
      <c r="G299" s="20"/>
    </row>
    <row r="300" spans="1:7" s="12" customFormat="1" ht="15.75">
      <c r="A300" s="31"/>
      <c r="B300" s="18"/>
      <c r="C300" s="18"/>
      <c r="D300" s="18"/>
      <c r="E300" s="19"/>
      <c r="F300" s="20"/>
      <c r="G300" s="20"/>
    </row>
    <row r="301" spans="1:7" s="12" customFormat="1" ht="15.75">
      <c r="A301" s="31"/>
      <c r="B301" s="18"/>
      <c r="C301" s="18"/>
      <c r="D301" s="18"/>
      <c r="E301" s="19"/>
      <c r="F301" s="20"/>
      <c r="G301" s="20"/>
    </row>
    <row r="302" spans="1:7" s="12" customFormat="1" ht="15.75">
      <c r="A302" s="31"/>
      <c r="B302" s="18"/>
      <c r="C302" s="18"/>
      <c r="D302" s="18"/>
      <c r="E302" s="19"/>
      <c r="F302" s="20"/>
      <c r="G302" s="20"/>
    </row>
    <row r="303" spans="1:7" s="12" customFormat="1" ht="15.75">
      <c r="A303" s="31"/>
      <c r="B303" s="18"/>
      <c r="C303" s="18"/>
      <c r="D303" s="18"/>
      <c r="E303" s="19"/>
      <c r="F303" s="20"/>
      <c r="G303" s="20"/>
    </row>
    <row r="304" spans="1:7" s="12" customFormat="1" ht="15.75">
      <c r="A304" s="31"/>
      <c r="B304" s="18"/>
      <c r="C304" s="18"/>
      <c r="D304" s="18"/>
      <c r="E304" s="19"/>
      <c r="F304" s="20"/>
      <c r="G304" s="20"/>
    </row>
    <row r="305" spans="1:7" s="12" customFormat="1" ht="15.75">
      <c r="A305" s="31"/>
      <c r="B305" s="18"/>
      <c r="C305" s="18"/>
      <c r="D305" s="18"/>
      <c r="E305" s="19"/>
      <c r="F305" s="20"/>
      <c r="G305" s="20"/>
    </row>
    <row r="306" spans="1:7" s="12" customFormat="1" ht="15.75">
      <c r="A306" s="31"/>
      <c r="B306" s="18"/>
      <c r="C306" s="18"/>
      <c r="D306" s="18"/>
      <c r="E306" s="19"/>
      <c r="F306" s="20"/>
      <c r="G306" s="20"/>
    </row>
    <row r="307" spans="1:7" s="12" customFormat="1" ht="15.75">
      <c r="A307" s="31"/>
      <c r="B307" s="18"/>
      <c r="C307" s="18"/>
      <c r="D307" s="18"/>
      <c r="E307" s="19"/>
      <c r="F307" s="20"/>
      <c r="G307" s="20"/>
    </row>
    <row r="308" spans="1:7" s="12" customFormat="1" ht="15.75">
      <c r="A308" s="31"/>
      <c r="B308" s="18"/>
      <c r="C308" s="18"/>
      <c r="D308" s="18"/>
      <c r="E308" s="19"/>
      <c r="F308" s="20"/>
      <c r="G308" s="20"/>
    </row>
    <row r="309" spans="1:7" s="12" customFormat="1" ht="15.75">
      <c r="A309" s="31"/>
      <c r="B309" s="18"/>
      <c r="C309" s="18"/>
      <c r="D309" s="18"/>
      <c r="E309" s="19"/>
      <c r="F309" s="20"/>
      <c r="G309" s="20"/>
    </row>
    <row r="310" spans="1:7" s="12" customFormat="1" ht="15.75">
      <c r="A310" s="31"/>
      <c r="B310" s="18"/>
      <c r="C310" s="18"/>
      <c r="D310" s="18"/>
      <c r="E310" s="19"/>
      <c r="F310" s="20"/>
      <c r="G310" s="20"/>
    </row>
    <row r="311" spans="1:7" s="12" customFormat="1" ht="15.75">
      <c r="A311" s="31"/>
      <c r="B311" s="18"/>
      <c r="C311" s="18"/>
      <c r="D311" s="18"/>
      <c r="E311" s="19"/>
      <c r="F311" s="20"/>
      <c r="G311" s="20"/>
    </row>
    <row r="312" spans="1:7" s="12" customFormat="1" ht="15.75">
      <c r="A312" s="31"/>
      <c r="B312" s="18"/>
      <c r="C312" s="18"/>
      <c r="D312" s="18"/>
      <c r="E312" s="19"/>
      <c r="F312" s="20"/>
      <c r="G312" s="20"/>
    </row>
    <row r="313" spans="1:7" s="12" customFormat="1" ht="15.75">
      <c r="A313" s="31"/>
      <c r="B313" s="1"/>
      <c r="C313" s="1"/>
      <c r="D313" s="1"/>
      <c r="E313" s="8"/>
      <c r="F313" s="5"/>
      <c r="G313" s="5"/>
    </row>
    <row r="314" spans="1:7" s="12" customFormat="1" ht="15.75">
      <c r="A314" s="31"/>
      <c r="B314" s="1"/>
      <c r="C314" s="1"/>
      <c r="D314" s="1"/>
      <c r="E314" s="8"/>
      <c r="F314" s="5"/>
      <c r="G314" s="5"/>
    </row>
    <row r="315" spans="1:7" s="12" customFormat="1" ht="15.75">
      <c r="A315" s="31"/>
      <c r="B315" s="1"/>
      <c r="C315" s="1"/>
      <c r="D315" s="1"/>
      <c r="E315" s="8"/>
      <c r="F315" s="5"/>
      <c r="G315" s="5"/>
    </row>
    <row r="316" spans="1:7" s="12" customFormat="1" ht="15.75">
      <c r="A316" s="31"/>
      <c r="B316" s="1"/>
      <c r="C316" s="1"/>
      <c r="D316" s="1"/>
      <c r="E316" s="8"/>
      <c r="F316" s="5"/>
      <c r="G316" s="5"/>
    </row>
    <row r="317" spans="1:7" s="12" customFormat="1" ht="15.75">
      <c r="A317" s="31"/>
      <c r="B317" s="1"/>
      <c r="C317" s="1"/>
      <c r="D317" s="1"/>
      <c r="E317" s="8"/>
      <c r="F317" s="5"/>
      <c r="G317" s="5"/>
    </row>
    <row r="318" spans="1:7" s="12" customFormat="1" ht="15.75">
      <c r="A318" s="31"/>
      <c r="B318" s="1"/>
      <c r="C318" s="1"/>
      <c r="D318" s="1"/>
      <c r="E318" s="8"/>
      <c r="F318" s="5"/>
      <c r="G318" s="5"/>
    </row>
    <row r="319" spans="1:7" s="12" customFormat="1" ht="15.75">
      <c r="A319" s="31"/>
      <c r="B319" s="1"/>
      <c r="C319" s="1"/>
      <c r="D319" s="1"/>
      <c r="E319" s="8"/>
      <c r="F319" s="5"/>
      <c r="G319" s="5"/>
    </row>
    <row r="320" spans="1:7" s="12" customFormat="1" ht="15.75">
      <c r="A320" s="31"/>
      <c r="B320" s="1"/>
      <c r="C320" s="1"/>
      <c r="D320" s="1"/>
      <c r="E320" s="8"/>
      <c r="F320" s="5"/>
      <c r="G320" s="5"/>
    </row>
    <row r="321" spans="1:7" s="12" customFormat="1" ht="15.75">
      <c r="A321" s="31"/>
      <c r="B321" s="1"/>
      <c r="C321" s="1"/>
      <c r="D321" s="1"/>
      <c r="E321" s="8"/>
      <c r="F321" s="5"/>
      <c r="G321" s="5"/>
    </row>
    <row r="322" spans="1:7" s="12" customFormat="1" ht="15.75">
      <c r="A322" s="31"/>
      <c r="B322" s="1"/>
      <c r="C322" s="1"/>
      <c r="D322" s="1"/>
      <c r="E322" s="8"/>
      <c r="F322" s="5"/>
      <c r="G322" s="5"/>
    </row>
    <row r="323" spans="1:7" s="12" customFormat="1" ht="15.75">
      <c r="A323" s="31"/>
      <c r="B323" s="1"/>
      <c r="C323" s="1"/>
      <c r="D323" s="1"/>
      <c r="E323" s="8"/>
      <c r="F323" s="5"/>
      <c r="G323" s="5"/>
    </row>
    <row r="324" spans="1:7" s="12" customFormat="1" ht="15.75">
      <c r="A324" s="31"/>
      <c r="B324" s="1"/>
      <c r="C324" s="1"/>
      <c r="D324" s="1"/>
      <c r="E324" s="8"/>
      <c r="F324" s="5"/>
      <c r="G324" s="5"/>
    </row>
    <row r="325" spans="1:7" s="12" customFormat="1" ht="15.75">
      <c r="A325" s="31"/>
      <c r="B325" s="1"/>
      <c r="C325" s="1"/>
      <c r="D325" s="1"/>
      <c r="E325" s="8"/>
      <c r="F325" s="5"/>
      <c r="G325" s="5"/>
    </row>
    <row r="326" spans="1:7" s="12" customFormat="1" ht="15.75">
      <c r="A326" s="31"/>
      <c r="B326" s="1"/>
      <c r="C326" s="1"/>
      <c r="D326" s="1"/>
      <c r="E326" s="8"/>
      <c r="F326" s="5"/>
      <c r="G326" s="5"/>
    </row>
    <row r="327" spans="1:7" s="12" customFormat="1" ht="15.75">
      <c r="A327" s="31"/>
      <c r="B327" s="1"/>
      <c r="C327" s="1"/>
      <c r="D327" s="1"/>
      <c r="E327" s="8"/>
      <c r="F327" s="5"/>
      <c r="G327" s="5"/>
    </row>
    <row r="328" spans="1:7" s="12" customFormat="1" ht="15.75">
      <c r="A328" s="31"/>
      <c r="B328" s="1"/>
      <c r="C328" s="1"/>
      <c r="D328" s="1"/>
      <c r="E328" s="8"/>
      <c r="F328" s="5"/>
      <c r="G328" s="5"/>
    </row>
    <row r="329" spans="1:7" s="12" customFormat="1" ht="15.75">
      <c r="A329" s="31"/>
      <c r="B329" s="1"/>
      <c r="C329" s="1"/>
      <c r="D329" s="1"/>
      <c r="E329" s="8"/>
      <c r="F329" s="5"/>
      <c r="G329" s="5"/>
    </row>
    <row r="330" spans="1:7" s="12" customFormat="1" ht="15.75">
      <c r="A330" s="31"/>
      <c r="B330" s="1"/>
      <c r="C330" s="1"/>
      <c r="D330" s="1"/>
      <c r="E330" s="8"/>
      <c r="F330" s="5"/>
      <c r="G330" s="5"/>
    </row>
    <row r="331" spans="1:7" s="12" customFormat="1" ht="15.75">
      <c r="A331" s="31"/>
      <c r="B331" s="1"/>
      <c r="C331" s="1"/>
      <c r="D331" s="1"/>
      <c r="E331" s="8"/>
      <c r="F331" s="5"/>
      <c r="G331" s="5"/>
    </row>
    <row r="332" spans="1:7" s="12" customFormat="1" ht="15.75">
      <c r="A332" s="31"/>
      <c r="B332" s="1"/>
      <c r="C332" s="1"/>
      <c r="D332" s="1"/>
      <c r="E332" s="8"/>
      <c r="F332" s="5"/>
      <c r="G332" s="5"/>
    </row>
    <row r="333" spans="1:7" s="12" customFormat="1" ht="15.75">
      <c r="A333" s="31"/>
      <c r="B333" s="1"/>
      <c r="C333" s="1"/>
      <c r="D333" s="1"/>
      <c r="E333" s="8"/>
      <c r="F333" s="5"/>
      <c r="G333" s="5"/>
    </row>
    <row r="334" spans="1:7" s="12" customFormat="1" ht="15.75">
      <c r="A334" s="31"/>
      <c r="B334" s="1"/>
      <c r="C334" s="1"/>
      <c r="D334" s="1"/>
      <c r="E334" s="8"/>
      <c r="F334" s="5"/>
      <c r="G334" s="5"/>
    </row>
    <row r="335" spans="1:7" s="12" customFormat="1" ht="15.75">
      <c r="A335" s="31"/>
      <c r="B335" s="1"/>
      <c r="C335" s="1"/>
      <c r="D335" s="1"/>
      <c r="E335" s="8"/>
      <c r="F335" s="5"/>
      <c r="G335" s="5"/>
    </row>
    <row r="336" spans="1:7" s="12" customFormat="1" ht="15.75">
      <c r="A336" s="31"/>
      <c r="B336" s="1"/>
      <c r="C336" s="1"/>
      <c r="D336" s="1"/>
      <c r="E336" s="8"/>
      <c r="F336" s="5"/>
      <c r="G336" s="5"/>
    </row>
    <row r="337" spans="1:7" s="12" customFormat="1" ht="15.75">
      <c r="A337" s="31"/>
      <c r="B337" s="1"/>
      <c r="C337" s="1"/>
      <c r="D337" s="1"/>
      <c r="E337" s="8"/>
      <c r="F337" s="5"/>
      <c r="G337" s="5"/>
    </row>
    <row r="338" spans="1:7" s="12" customFormat="1" ht="15.75">
      <c r="A338" s="31"/>
      <c r="B338" s="1"/>
      <c r="C338" s="1"/>
      <c r="D338" s="1"/>
      <c r="E338" s="8"/>
      <c r="F338" s="5"/>
      <c r="G338" s="5"/>
    </row>
    <row r="339" spans="1:7" s="12" customFormat="1" ht="15.75">
      <c r="A339" s="31"/>
      <c r="B339" s="1"/>
      <c r="C339" s="1"/>
      <c r="D339" s="1"/>
      <c r="E339" s="8"/>
      <c r="F339" s="5"/>
      <c r="G339" s="5"/>
    </row>
    <row r="340" spans="1:7" s="12" customFormat="1" ht="15.75">
      <c r="A340" s="31"/>
      <c r="B340" s="1"/>
      <c r="C340" s="1"/>
      <c r="D340" s="1"/>
      <c r="E340" s="8"/>
      <c r="F340" s="5"/>
      <c r="G340" s="5"/>
    </row>
    <row r="341" spans="1:7" s="12" customFormat="1" ht="15.75">
      <c r="A341" s="31"/>
      <c r="B341" s="1"/>
      <c r="C341" s="1"/>
      <c r="D341" s="1"/>
      <c r="E341" s="8"/>
      <c r="F341" s="5"/>
      <c r="G341" s="5"/>
    </row>
    <row r="342" spans="1:7" s="12" customFormat="1" ht="15.75">
      <c r="A342" s="31"/>
      <c r="B342" s="1"/>
      <c r="C342" s="1"/>
      <c r="D342" s="1"/>
      <c r="E342" s="8"/>
      <c r="F342" s="5"/>
      <c r="G342" s="5"/>
    </row>
    <row r="343" spans="1:7" s="12" customFormat="1" ht="15.75">
      <c r="A343" s="31"/>
      <c r="B343" s="1"/>
      <c r="C343" s="1"/>
      <c r="D343" s="1"/>
      <c r="E343" s="8"/>
      <c r="F343" s="5"/>
      <c r="G343" s="5"/>
    </row>
    <row r="344" spans="1:7" s="12" customFormat="1" ht="15.75">
      <c r="A344" s="31"/>
      <c r="B344" s="1"/>
      <c r="C344" s="1"/>
      <c r="D344" s="1"/>
      <c r="E344" s="8"/>
      <c r="F344" s="5"/>
      <c r="G344" s="5"/>
    </row>
    <row r="345" spans="1:7" s="12" customFormat="1" ht="15.75">
      <c r="A345" s="31"/>
      <c r="B345" s="1"/>
      <c r="C345" s="1"/>
      <c r="D345" s="1"/>
      <c r="E345" s="8"/>
      <c r="F345" s="5"/>
      <c r="G345" s="5"/>
    </row>
    <row r="346" spans="1:7" s="12" customFormat="1" ht="15.75">
      <c r="A346" s="31"/>
      <c r="B346" s="1"/>
      <c r="C346" s="1"/>
      <c r="D346" s="1"/>
      <c r="E346" s="8"/>
      <c r="F346" s="5"/>
      <c r="G346" s="5"/>
    </row>
    <row r="347" spans="1:7" s="12" customFormat="1" ht="15.75">
      <c r="A347" s="31"/>
      <c r="B347" s="1"/>
      <c r="C347" s="1"/>
      <c r="D347" s="1"/>
      <c r="E347" s="8"/>
      <c r="F347" s="5"/>
      <c r="G347" s="5"/>
    </row>
    <row r="348" spans="1:7" s="12" customFormat="1" ht="15.75">
      <c r="A348" s="31"/>
      <c r="B348" s="1"/>
      <c r="C348" s="1"/>
      <c r="D348" s="1"/>
      <c r="E348" s="8"/>
      <c r="F348" s="5"/>
      <c r="G348" s="5"/>
    </row>
    <row r="349" spans="1:7" s="12" customFormat="1" ht="15.75">
      <c r="A349" s="31"/>
      <c r="B349" s="1"/>
      <c r="C349" s="1"/>
      <c r="D349" s="1"/>
      <c r="E349" s="8"/>
      <c r="F349" s="5"/>
      <c r="G349" s="5"/>
    </row>
    <row r="350" spans="1:7" s="12" customFormat="1" ht="15.75">
      <c r="A350" s="31"/>
      <c r="B350" s="1"/>
      <c r="C350" s="1"/>
      <c r="D350" s="1"/>
      <c r="E350" s="8"/>
      <c r="F350" s="5"/>
      <c r="G350" s="5"/>
    </row>
    <row r="351" spans="1:7" s="12" customFormat="1" ht="15.75">
      <c r="A351" s="31"/>
      <c r="B351" s="1"/>
      <c r="C351" s="1"/>
      <c r="D351" s="1"/>
      <c r="E351" s="8"/>
      <c r="F351" s="5"/>
      <c r="G351" s="5"/>
    </row>
    <row r="352" spans="1:7" s="12" customFormat="1" ht="15.75">
      <c r="A352" s="31"/>
      <c r="B352" s="1"/>
      <c r="C352" s="1"/>
      <c r="D352" s="1"/>
      <c r="E352" s="8"/>
      <c r="F352" s="5"/>
      <c r="G352" s="5"/>
    </row>
    <row r="353" spans="1:7" s="12" customFormat="1" ht="15.75">
      <c r="A353" s="31"/>
      <c r="B353" s="1"/>
      <c r="C353" s="1"/>
      <c r="D353" s="1"/>
      <c r="E353" s="8"/>
      <c r="F353" s="5"/>
      <c r="G353" s="5"/>
    </row>
    <row r="354" spans="1:7" s="12" customFormat="1" ht="15.75">
      <c r="A354" s="31"/>
      <c r="B354" s="1"/>
      <c r="C354" s="1"/>
      <c r="D354" s="1"/>
      <c r="E354" s="8"/>
      <c r="F354" s="5"/>
      <c r="G354" s="5"/>
    </row>
    <row r="355" spans="1:7" s="12" customFormat="1" ht="15.75">
      <c r="A355" s="31"/>
      <c r="B355" s="1"/>
      <c r="C355" s="1"/>
      <c r="D355" s="1"/>
      <c r="E355" s="8"/>
      <c r="F355" s="5"/>
      <c r="G355" s="5"/>
    </row>
    <row r="356" spans="1:7" s="12" customFormat="1" ht="15.75">
      <c r="A356" s="31"/>
      <c r="B356" s="1"/>
      <c r="C356" s="1"/>
      <c r="D356" s="1"/>
      <c r="E356" s="8"/>
      <c r="F356" s="5"/>
      <c r="G356" s="5"/>
    </row>
    <row r="357" spans="1:7" s="12" customFormat="1" ht="15.75">
      <c r="A357" s="31"/>
      <c r="B357" s="1"/>
      <c r="C357" s="1"/>
      <c r="D357" s="1"/>
      <c r="E357" s="8"/>
      <c r="F357" s="5"/>
      <c r="G357" s="5"/>
    </row>
    <row r="358" spans="1:7" s="12" customFormat="1" ht="15.75">
      <c r="A358" s="31"/>
      <c r="B358" s="1"/>
      <c r="C358" s="1"/>
      <c r="D358" s="1"/>
      <c r="E358" s="8"/>
      <c r="F358" s="5"/>
      <c r="G358" s="5"/>
    </row>
    <row r="359" spans="1:7" s="12" customFormat="1" ht="15.75">
      <c r="A359" s="31"/>
      <c r="B359" s="1"/>
      <c r="C359" s="1"/>
      <c r="D359" s="1"/>
      <c r="E359" s="8"/>
      <c r="F359" s="5"/>
      <c r="G359" s="5"/>
    </row>
    <row r="360" spans="1:7" s="12" customFormat="1" ht="15.75">
      <c r="A360" s="31"/>
      <c r="B360" s="1"/>
      <c r="C360" s="1"/>
      <c r="D360" s="1"/>
      <c r="E360" s="8"/>
      <c r="F360" s="5"/>
      <c r="G360" s="5"/>
    </row>
    <row r="361" spans="1:7" s="12" customFormat="1" ht="15.75">
      <c r="A361" s="31"/>
      <c r="B361" s="1"/>
      <c r="C361" s="1"/>
      <c r="D361" s="1"/>
      <c r="E361" s="8"/>
      <c r="F361" s="5"/>
      <c r="G361" s="5"/>
    </row>
    <row r="362" spans="1:7" s="12" customFormat="1" ht="15.75">
      <c r="A362" s="31"/>
      <c r="B362" s="1"/>
      <c r="C362" s="1"/>
      <c r="D362" s="1"/>
      <c r="E362" s="8"/>
      <c r="F362" s="5"/>
      <c r="G362" s="5"/>
    </row>
    <row r="363" spans="1:7" s="12" customFormat="1" ht="15.75">
      <c r="A363" s="31"/>
      <c r="B363" s="1"/>
      <c r="C363" s="1"/>
      <c r="D363" s="1"/>
      <c r="E363" s="8"/>
      <c r="F363" s="5"/>
      <c r="G363" s="5"/>
    </row>
    <row r="364" spans="1:7" s="12" customFormat="1" ht="15.75">
      <c r="A364" s="31"/>
      <c r="B364" s="1"/>
      <c r="C364" s="1"/>
      <c r="D364" s="1"/>
      <c r="E364" s="8"/>
      <c r="F364" s="5"/>
      <c r="G364" s="5"/>
    </row>
    <row r="365" spans="1:7" s="12" customFormat="1" ht="15.75">
      <c r="A365" s="31"/>
      <c r="B365" s="1"/>
      <c r="C365" s="1"/>
      <c r="D365" s="1"/>
      <c r="E365" s="8"/>
      <c r="F365" s="5"/>
      <c r="G365" s="5"/>
    </row>
    <row r="366" spans="1:7" s="12" customFormat="1" ht="15.75">
      <c r="A366" s="31"/>
      <c r="B366" s="1"/>
      <c r="C366" s="1"/>
      <c r="D366" s="1"/>
      <c r="E366" s="8"/>
      <c r="F366" s="5"/>
      <c r="G366" s="5"/>
    </row>
    <row r="367" spans="1:7" s="12" customFormat="1" ht="15.75">
      <c r="A367" s="31"/>
      <c r="B367" s="1"/>
      <c r="C367" s="1"/>
      <c r="D367" s="1"/>
      <c r="E367" s="8"/>
      <c r="F367" s="5"/>
      <c r="G367" s="5"/>
    </row>
    <row r="368" spans="1:7" s="12" customFormat="1" ht="15.75">
      <c r="A368" s="31"/>
      <c r="B368" s="1"/>
      <c r="C368" s="1"/>
      <c r="D368" s="1"/>
      <c r="E368" s="8"/>
      <c r="F368" s="5"/>
      <c r="G368" s="5"/>
    </row>
    <row r="369" spans="1:7" s="12" customFormat="1" ht="15.75">
      <c r="A369" s="31"/>
      <c r="B369" s="1"/>
      <c r="C369" s="1"/>
      <c r="D369" s="1"/>
      <c r="E369" s="8"/>
      <c r="F369" s="5"/>
      <c r="G369" s="5"/>
    </row>
    <row r="370" spans="1:7" s="12" customFormat="1" ht="15.75">
      <c r="A370" s="31"/>
      <c r="B370" s="1"/>
      <c r="C370" s="1"/>
      <c r="D370" s="1"/>
      <c r="E370" s="8"/>
      <c r="F370" s="5"/>
      <c r="G370" s="5"/>
    </row>
    <row r="371" spans="1:7" s="12" customFormat="1" ht="15.75">
      <c r="A371" s="31"/>
      <c r="B371" s="1"/>
      <c r="C371" s="1"/>
      <c r="D371" s="1"/>
      <c r="E371" s="8"/>
      <c r="F371" s="5"/>
      <c r="G371" s="5"/>
    </row>
    <row r="372" spans="1:7" s="12" customFormat="1" ht="15.75">
      <c r="A372" s="31"/>
      <c r="B372" s="1"/>
      <c r="C372" s="1"/>
      <c r="D372" s="1"/>
      <c r="E372" s="8"/>
      <c r="F372" s="5"/>
      <c r="G372" s="5"/>
    </row>
    <row r="373" spans="1:7" s="12" customFormat="1" ht="15.75">
      <c r="A373" s="31"/>
      <c r="B373" s="1"/>
      <c r="C373" s="1"/>
      <c r="D373" s="1"/>
      <c r="E373" s="8"/>
      <c r="F373" s="5"/>
      <c r="G373" s="5"/>
    </row>
    <row r="374" spans="1:7" s="12" customFormat="1" ht="15.75">
      <c r="A374" s="31"/>
      <c r="B374" s="1"/>
      <c r="C374" s="1"/>
      <c r="D374" s="1"/>
      <c r="E374" s="8"/>
      <c r="F374" s="5"/>
      <c r="G374" s="5"/>
    </row>
    <row r="375" spans="1:7" s="12" customFormat="1" ht="15.75">
      <c r="A375" s="31"/>
      <c r="B375" s="1"/>
      <c r="C375" s="1"/>
      <c r="D375" s="1"/>
      <c r="E375" s="8"/>
      <c r="F375" s="5"/>
      <c r="G375" s="5"/>
    </row>
    <row r="376" spans="1:7" s="12" customFormat="1" ht="15.75">
      <c r="A376" s="31"/>
      <c r="B376" s="1"/>
      <c r="C376" s="1"/>
      <c r="D376" s="1"/>
      <c r="E376" s="8"/>
      <c r="F376" s="5"/>
      <c r="G376" s="5"/>
    </row>
    <row r="377" spans="1:7" s="12" customFormat="1" ht="15.75">
      <c r="A377" s="31"/>
      <c r="B377" s="1"/>
      <c r="C377" s="1"/>
      <c r="D377" s="1"/>
      <c r="E377" s="8"/>
      <c r="F377" s="5"/>
      <c r="G377" s="5"/>
    </row>
    <row r="378" spans="1:7" s="12" customFormat="1" ht="15.75">
      <c r="A378" s="31"/>
      <c r="B378" s="1"/>
      <c r="C378" s="1"/>
      <c r="D378" s="1"/>
      <c r="E378" s="8"/>
      <c r="F378" s="5"/>
      <c r="G378" s="5"/>
    </row>
    <row r="379" spans="1:7" s="12" customFormat="1" ht="15.75">
      <c r="A379" s="31"/>
      <c r="B379" s="1"/>
      <c r="C379" s="1"/>
      <c r="D379" s="1"/>
      <c r="E379" s="8"/>
      <c r="F379" s="5"/>
      <c r="G379" s="5"/>
    </row>
    <row r="380" spans="1:7" s="12" customFormat="1" ht="15.75">
      <c r="A380" s="31"/>
      <c r="B380" s="1"/>
      <c r="C380" s="1"/>
      <c r="D380" s="1"/>
      <c r="E380" s="8"/>
      <c r="F380" s="5"/>
      <c r="G380" s="5"/>
    </row>
    <row r="381" spans="1:7" s="12" customFormat="1" ht="15.75">
      <c r="A381" s="31"/>
      <c r="B381" s="1"/>
      <c r="C381" s="1"/>
      <c r="D381" s="1"/>
      <c r="E381" s="8"/>
      <c r="F381" s="5"/>
      <c r="G381" s="5"/>
    </row>
    <row r="382" spans="1:7" s="12" customFormat="1" ht="15.75">
      <c r="A382" s="31"/>
      <c r="B382" s="1"/>
      <c r="C382" s="1"/>
      <c r="D382" s="1"/>
      <c r="E382" s="8"/>
      <c r="F382" s="5"/>
      <c r="G382" s="5"/>
    </row>
    <row r="383" spans="1:7" s="12" customFormat="1" ht="15.75">
      <c r="A383" s="31"/>
      <c r="B383" s="1"/>
      <c r="C383" s="1"/>
      <c r="D383" s="1"/>
      <c r="E383" s="8"/>
      <c r="F383" s="5"/>
      <c r="G383" s="5"/>
    </row>
    <row r="384" spans="1:7" s="12" customFormat="1" ht="15.75">
      <c r="A384" s="31"/>
      <c r="B384" s="1"/>
      <c r="C384" s="1"/>
      <c r="D384" s="1"/>
      <c r="E384" s="8"/>
      <c r="F384" s="5"/>
      <c r="G384" s="5"/>
    </row>
    <row r="385" spans="1:7" s="12" customFormat="1" ht="15.75">
      <c r="A385" s="31"/>
      <c r="B385" s="1"/>
      <c r="C385" s="1"/>
      <c r="D385" s="1"/>
      <c r="E385" s="8"/>
      <c r="F385" s="5"/>
      <c r="G385" s="5"/>
    </row>
    <row r="386" spans="1:7" s="12" customFormat="1" ht="15.75">
      <c r="A386" s="31"/>
      <c r="B386" s="1"/>
      <c r="C386" s="1"/>
      <c r="D386" s="1"/>
      <c r="E386" s="8"/>
      <c r="F386" s="5"/>
      <c r="G386" s="5"/>
    </row>
    <row r="387" spans="1:7" s="12" customFormat="1" ht="15.75">
      <c r="A387" s="31"/>
      <c r="B387" s="1"/>
      <c r="C387" s="1"/>
      <c r="D387" s="1"/>
      <c r="E387" s="8"/>
      <c r="F387" s="5"/>
      <c r="G387" s="5"/>
    </row>
    <row r="388" spans="1:7" s="12" customFormat="1" ht="15.75">
      <c r="A388" s="31"/>
      <c r="B388" s="1"/>
      <c r="C388" s="1"/>
      <c r="D388" s="1"/>
      <c r="E388" s="8"/>
      <c r="F388" s="5"/>
      <c r="G388" s="5"/>
    </row>
    <row r="389" spans="1:7" s="12" customFormat="1" ht="15.75">
      <c r="A389" s="31"/>
      <c r="B389" s="1"/>
      <c r="C389" s="1"/>
      <c r="D389" s="1"/>
      <c r="E389" s="8"/>
      <c r="F389" s="5"/>
      <c r="G389" s="5"/>
    </row>
    <row r="390" spans="1:7" s="12" customFormat="1" ht="15.75">
      <c r="A390" s="31"/>
      <c r="B390" s="1"/>
      <c r="C390" s="1"/>
      <c r="D390" s="1"/>
      <c r="E390" s="8"/>
      <c r="F390" s="5"/>
      <c r="G390" s="5"/>
    </row>
    <row r="391" spans="1:7" s="12" customFormat="1" ht="15.75">
      <c r="A391" s="31"/>
      <c r="B391" s="1"/>
      <c r="C391" s="1"/>
      <c r="D391" s="1"/>
      <c r="E391" s="8"/>
      <c r="F391" s="5"/>
      <c r="G391" s="5"/>
    </row>
    <row r="392" spans="1:7" s="12" customFormat="1" ht="15.75">
      <c r="A392" s="31"/>
      <c r="B392" s="1"/>
      <c r="C392" s="1"/>
      <c r="D392" s="1"/>
      <c r="E392" s="8"/>
      <c r="F392" s="5"/>
      <c r="G392" s="5"/>
    </row>
    <row r="393" spans="1:7" s="12" customFormat="1" ht="15.75">
      <c r="A393" s="31"/>
      <c r="B393" s="1"/>
      <c r="C393" s="1"/>
      <c r="D393" s="1"/>
      <c r="E393" s="8"/>
      <c r="F393" s="5"/>
      <c r="G393" s="5"/>
    </row>
    <row r="394" spans="1:7" s="12" customFormat="1" ht="15.75">
      <c r="A394" s="31"/>
      <c r="B394" s="1"/>
      <c r="C394" s="1"/>
      <c r="D394" s="1"/>
      <c r="E394" s="8"/>
      <c r="F394" s="5"/>
      <c r="G394" s="5"/>
    </row>
    <row r="395" spans="1:7" s="12" customFormat="1" ht="15.75">
      <c r="A395" s="31"/>
      <c r="B395" s="1"/>
      <c r="C395" s="1"/>
      <c r="D395" s="1"/>
      <c r="E395" s="8"/>
      <c r="F395" s="5"/>
      <c r="G395" s="5"/>
    </row>
    <row r="396" spans="1:7" s="12" customFormat="1" ht="15.75">
      <c r="A396" s="31"/>
      <c r="B396" s="1"/>
      <c r="C396" s="1"/>
      <c r="D396" s="1"/>
      <c r="E396" s="8"/>
      <c r="F396" s="5"/>
      <c r="G396" s="5"/>
    </row>
    <row r="397" spans="1:7" s="12" customFormat="1" ht="15.75">
      <c r="A397" s="31"/>
      <c r="B397" s="1"/>
      <c r="C397" s="1"/>
      <c r="D397" s="1"/>
      <c r="E397" s="8"/>
      <c r="F397" s="5"/>
      <c r="G397" s="5"/>
    </row>
    <row r="398" spans="1:7" s="12" customFormat="1" ht="15.75">
      <c r="A398" s="31"/>
      <c r="B398" s="1"/>
      <c r="C398" s="1"/>
      <c r="D398" s="1"/>
      <c r="E398" s="8"/>
      <c r="F398" s="5"/>
      <c r="G398" s="5"/>
    </row>
    <row r="399" spans="1:7" s="12" customFormat="1" ht="15.75">
      <c r="A399" s="31"/>
      <c r="B399" s="1"/>
      <c r="C399" s="1"/>
      <c r="D399" s="1"/>
      <c r="E399" s="8"/>
      <c r="F399" s="5"/>
      <c r="G399" s="5"/>
    </row>
    <row r="400" spans="1:7" s="12" customFormat="1" ht="15.75">
      <c r="A400" s="31"/>
      <c r="B400" s="1"/>
      <c r="C400" s="1"/>
      <c r="D400" s="1"/>
      <c r="E400" s="8"/>
      <c r="F400" s="5"/>
      <c r="G400" s="5"/>
    </row>
    <row r="401" spans="1:7" s="12" customFormat="1" ht="15.75">
      <c r="A401" s="31"/>
      <c r="B401" s="1"/>
      <c r="C401" s="1"/>
      <c r="D401" s="1"/>
      <c r="E401" s="8"/>
      <c r="F401" s="5"/>
      <c r="G401" s="5"/>
    </row>
    <row r="402" spans="1:7" s="12" customFormat="1" ht="15.75">
      <c r="A402" s="31"/>
      <c r="B402" s="1"/>
      <c r="C402" s="1"/>
      <c r="D402" s="1"/>
      <c r="E402" s="8"/>
      <c r="F402" s="5"/>
      <c r="G402" s="5"/>
    </row>
    <row r="403" spans="1:7" s="12" customFormat="1" ht="15.75">
      <c r="A403" s="31"/>
      <c r="B403" s="1"/>
      <c r="C403" s="1"/>
      <c r="D403" s="1"/>
      <c r="E403" s="8"/>
      <c r="F403" s="5"/>
      <c r="G403" s="5"/>
    </row>
    <row r="404" spans="1:7" s="12" customFormat="1" ht="15.75">
      <c r="A404" s="31"/>
      <c r="B404" s="1"/>
      <c r="C404" s="1"/>
      <c r="D404" s="1"/>
      <c r="E404" s="8"/>
      <c r="F404" s="5"/>
      <c r="G404" s="5"/>
    </row>
    <row r="405" spans="1:7" s="12" customFormat="1" ht="15.75">
      <c r="A405" s="31"/>
      <c r="B405" s="1"/>
      <c r="C405" s="1"/>
      <c r="D405" s="1"/>
      <c r="E405" s="8"/>
      <c r="F405" s="5"/>
      <c r="G405" s="5"/>
    </row>
    <row r="406" spans="1:7" s="12" customFormat="1" ht="15.75">
      <c r="A406" s="31"/>
      <c r="B406" s="1"/>
      <c r="C406" s="1"/>
      <c r="D406" s="1"/>
      <c r="E406" s="8"/>
      <c r="F406" s="5"/>
      <c r="G406" s="5"/>
    </row>
    <row r="407" spans="1:7" s="12" customFormat="1" ht="15.75">
      <c r="A407" s="31"/>
      <c r="B407" s="1"/>
      <c r="C407" s="1"/>
      <c r="D407" s="1"/>
      <c r="E407" s="8"/>
      <c r="F407" s="5"/>
      <c r="G407" s="5"/>
    </row>
    <row r="408" spans="1:7" s="12" customFormat="1" ht="15.75">
      <c r="A408" s="31"/>
      <c r="B408" s="1"/>
      <c r="C408" s="1"/>
      <c r="D408" s="1"/>
      <c r="E408" s="8"/>
      <c r="F408" s="5"/>
      <c r="G408" s="5"/>
    </row>
    <row r="409" spans="1:7" s="12" customFormat="1" ht="15.75">
      <c r="A409" s="31"/>
      <c r="B409" s="1"/>
      <c r="C409" s="1"/>
      <c r="D409" s="1"/>
      <c r="E409" s="8"/>
      <c r="F409" s="5"/>
      <c r="G409" s="5"/>
    </row>
    <row r="410" spans="1:7" s="12" customFormat="1" ht="15.75">
      <c r="A410" s="31"/>
      <c r="B410" s="1"/>
      <c r="C410" s="1"/>
      <c r="D410" s="1"/>
      <c r="E410" s="8"/>
      <c r="F410" s="5"/>
      <c r="G410" s="5"/>
    </row>
    <row r="411" spans="1:7" s="12" customFormat="1" ht="15.75">
      <c r="A411" s="31"/>
      <c r="B411" s="1"/>
      <c r="C411" s="1"/>
      <c r="D411" s="1"/>
      <c r="E411" s="8"/>
      <c r="F411" s="5"/>
      <c r="G411" s="5"/>
    </row>
    <row r="412" spans="1:7" s="12" customFormat="1" ht="15.75">
      <c r="A412" s="31"/>
      <c r="B412" s="1"/>
      <c r="C412" s="1"/>
      <c r="D412" s="1"/>
      <c r="E412" s="8"/>
      <c r="F412" s="5"/>
      <c r="G412" s="5"/>
    </row>
    <row r="413" spans="1:7" s="12" customFormat="1" ht="15.75">
      <c r="A413" s="31"/>
      <c r="B413" s="1"/>
      <c r="C413" s="1"/>
      <c r="D413" s="1"/>
      <c r="E413" s="8"/>
      <c r="F413" s="5"/>
      <c r="G413" s="5"/>
    </row>
    <row r="414" spans="1:7" s="12" customFormat="1" ht="15.75">
      <c r="A414" s="31"/>
      <c r="B414" s="1"/>
      <c r="C414" s="1"/>
      <c r="D414" s="1"/>
      <c r="E414" s="8"/>
      <c r="F414" s="5"/>
      <c r="G414" s="5"/>
    </row>
    <row r="415" spans="1:7" s="12" customFormat="1" ht="15.75">
      <c r="A415" s="31"/>
      <c r="B415" s="1"/>
      <c r="C415" s="1"/>
      <c r="D415" s="1"/>
      <c r="E415" s="8"/>
      <c r="F415" s="5"/>
      <c r="G415" s="5"/>
    </row>
    <row r="416" spans="1:7" s="12" customFormat="1" ht="15.75">
      <c r="A416" s="31"/>
      <c r="B416" s="1"/>
      <c r="C416" s="1"/>
      <c r="D416" s="1"/>
      <c r="E416" s="8"/>
      <c r="F416" s="5"/>
      <c r="G416" s="5"/>
    </row>
    <row r="417" spans="1:7" s="12" customFormat="1" ht="15.75">
      <c r="A417" s="31"/>
      <c r="B417" s="1"/>
      <c r="C417" s="1"/>
      <c r="D417" s="1"/>
      <c r="E417" s="8"/>
      <c r="F417" s="5"/>
      <c r="G417" s="5"/>
    </row>
    <row r="418" spans="1:7" s="12" customFormat="1" ht="15.75">
      <c r="A418" s="31"/>
      <c r="B418" s="1"/>
      <c r="C418" s="1"/>
      <c r="D418" s="1"/>
      <c r="E418" s="8"/>
      <c r="F418" s="5"/>
      <c r="G418" s="5"/>
    </row>
    <row r="419" spans="1:7" s="12" customFormat="1" ht="15.75">
      <c r="A419" s="31"/>
      <c r="B419" s="1"/>
      <c r="C419" s="1"/>
      <c r="D419" s="1"/>
      <c r="E419" s="8"/>
      <c r="F419" s="5"/>
      <c r="G419" s="5"/>
    </row>
    <row r="420" spans="1:7" s="12" customFormat="1" ht="15.75">
      <c r="A420" s="31"/>
      <c r="B420" s="1"/>
      <c r="C420" s="1"/>
      <c r="D420" s="1"/>
      <c r="E420" s="8"/>
      <c r="F420" s="5"/>
      <c r="G420" s="5"/>
    </row>
    <row r="421" spans="1:7" s="12" customFormat="1" ht="15.75">
      <c r="A421" s="31"/>
      <c r="B421" s="1"/>
      <c r="C421" s="1"/>
      <c r="D421" s="1"/>
      <c r="E421" s="8"/>
      <c r="F421" s="5"/>
      <c r="G421" s="5"/>
    </row>
    <row r="422" spans="1:7" s="12" customFormat="1" ht="15.75">
      <c r="A422" s="31"/>
      <c r="B422" s="1"/>
      <c r="C422" s="1"/>
      <c r="D422" s="1"/>
      <c r="E422" s="8"/>
      <c r="F422" s="5"/>
      <c r="G422" s="5"/>
    </row>
    <row r="423" spans="1:7" s="12" customFormat="1" ht="15.75">
      <c r="A423" s="31"/>
      <c r="B423" s="1"/>
      <c r="C423" s="1"/>
      <c r="D423" s="1"/>
      <c r="E423" s="8"/>
      <c r="F423" s="5"/>
      <c r="G423" s="5"/>
    </row>
    <row r="424" spans="1:7" s="12" customFormat="1" ht="15.75">
      <c r="A424" s="31"/>
      <c r="B424" s="1"/>
      <c r="C424" s="1"/>
      <c r="D424" s="1"/>
      <c r="E424" s="8"/>
      <c r="F424" s="5"/>
      <c r="G424" s="5"/>
    </row>
    <row r="425" spans="1:7" s="12" customFormat="1" ht="15.75">
      <c r="A425" s="31"/>
      <c r="B425" s="1"/>
      <c r="C425" s="1"/>
      <c r="D425" s="1"/>
      <c r="E425" s="8"/>
      <c r="F425" s="5"/>
      <c r="G425" s="5"/>
    </row>
    <row r="426" spans="1:7" s="12" customFormat="1" ht="15.75">
      <c r="A426" s="31"/>
      <c r="B426" s="1"/>
      <c r="C426" s="1"/>
      <c r="D426" s="1"/>
      <c r="E426" s="8"/>
      <c r="F426" s="5"/>
      <c r="G426" s="5"/>
    </row>
    <row r="427" spans="1:7" s="12" customFormat="1" ht="15.75">
      <c r="A427" s="31"/>
      <c r="B427" s="1"/>
      <c r="C427" s="1"/>
      <c r="D427" s="1"/>
      <c r="E427" s="8"/>
      <c r="F427" s="5"/>
      <c r="G427" s="5"/>
    </row>
    <row r="428" spans="1:7" s="12" customFormat="1" ht="15.75">
      <c r="A428" s="31"/>
      <c r="B428" s="1"/>
      <c r="C428" s="1"/>
      <c r="D428" s="1"/>
      <c r="E428" s="8"/>
      <c r="F428" s="5"/>
      <c r="G428" s="5"/>
    </row>
    <row r="429" spans="1:7" s="12" customFormat="1" ht="15.75">
      <c r="A429" s="31"/>
      <c r="B429" s="1"/>
      <c r="C429" s="1"/>
      <c r="D429" s="1"/>
      <c r="E429" s="8"/>
      <c r="F429" s="5"/>
      <c r="G429" s="5"/>
    </row>
    <row r="430" spans="1:7" s="12" customFormat="1" ht="15.75">
      <c r="A430" s="31"/>
      <c r="B430" s="1"/>
      <c r="C430" s="1"/>
      <c r="D430" s="1"/>
      <c r="E430" s="8"/>
      <c r="F430" s="5"/>
      <c r="G430" s="5"/>
    </row>
    <row r="431" spans="1:7" s="12" customFormat="1" ht="15.75">
      <c r="A431" s="31"/>
      <c r="B431" s="1"/>
      <c r="C431" s="1"/>
      <c r="D431" s="1"/>
      <c r="E431" s="8"/>
      <c r="F431" s="5"/>
      <c r="G431" s="5"/>
    </row>
    <row r="432" spans="1:7" s="12" customFormat="1" ht="15.75">
      <c r="A432" s="31"/>
      <c r="B432" s="1"/>
      <c r="C432" s="1"/>
      <c r="D432" s="1"/>
      <c r="E432" s="8"/>
      <c r="F432" s="5"/>
      <c r="G432" s="5"/>
    </row>
    <row r="433" spans="1:7" s="12" customFormat="1" ht="15.75">
      <c r="A433" s="31"/>
      <c r="B433" s="1"/>
      <c r="C433" s="1"/>
      <c r="D433" s="1"/>
      <c r="E433" s="8"/>
      <c r="F433" s="5"/>
      <c r="G433" s="5"/>
    </row>
    <row r="434" spans="1:7" s="12" customFormat="1" ht="15.75">
      <c r="A434" s="31"/>
      <c r="B434" s="1"/>
      <c r="C434" s="1"/>
      <c r="D434" s="1"/>
      <c r="E434" s="8"/>
      <c r="F434" s="5"/>
      <c r="G434" s="5"/>
    </row>
    <row r="435" spans="1:7" s="12" customFormat="1" ht="15.75">
      <c r="A435" s="31"/>
      <c r="B435" s="1"/>
      <c r="C435" s="1"/>
      <c r="D435" s="1"/>
      <c r="E435" s="8"/>
      <c r="F435" s="5"/>
      <c r="G435" s="5"/>
    </row>
    <row r="436" spans="1:7" s="12" customFormat="1" ht="15.75">
      <c r="A436" s="31"/>
      <c r="B436" s="1"/>
      <c r="C436" s="1"/>
      <c r="D436" s="1"/>
      <c r="E436" s="8"/>
      <c r="F436" s="5"/>
      <c r="G436" s="5"/>
    </row>
    <row r="437" spans="1:7" s="12" customFormat="1" ht="15.75">
      <c r="A437" s="31"/>
      <c r="B437" s="1"/>
      <c r="C437" s="1"/>
      <c r="D437" s="1"/>
      <c r="E437" s="8"/>
      <c r="F437" s="5"/>
      <c r="G437" s="5"/>
    </row>
    <row r="438" spans="1:7" s="12" customFormat="1" ht="15.75">
      <c r="A438" s="31"/>
      <c r="B438" s="1"/>
      <c r="C438" s="1"/>
      <c r="D438" s="1"/>
      <c r="E438" s="8"/>
      <c r="F438" s="5"/>
      <c r="G438" s="5"/>
    </row>
    <row r="439" spans="1:7" s="12" customFormat="1" ht="15.75">
      <c r="A439" s="31"/>
      <c r="B439" s="1"/>
      <c r="C439" s="1"/>
      <c r="D439" s="1"/>
      <c r="E439" s="8"/>
      <c r="F439" s="5"/>
      <c r="G439" s="5"/>
    </row>
    <row r="440" spans="1:7" s="12" customFormat="1" ht="15.75">
      <c r="A440" s="31"/>
      <c r="B440" s="1"/>
      <c r="C440" s="1"/>
      <c r="D440" s="1"/>
      <c r="E440" s="8"/>
      <c r="F440" s="5"/>
      <c r="G440" s="5"/>
    </row>
    <row r="441" spans="1:7" s="12" customFormat="1" ht="15.75">
      <c r="A441" s="31"/>
      <c r="B441" s="1"/>
      <c r="C441" s="1"/>
      <c r="D441" s="1"/>
      <c r="E441" s="8"/>
      <c r="F441" s="5"/>
      <c r="G441" s="5"/>
    </row>
    <row r="442" spans="1:7" s="12" customFormat="1" ht="15.75">
      <c r="A442" s="31"/>
      <c r="B442" s="1"/>
      <c r="C442" s="1"/>
      <c r="D442" s="1"/>
      <c r="E442" s="8"/>
      <c r="F442" s="5"/>
      <c r="G442" s="5"/>
    </row>
    <row r="443" spans="1:7" s="12" customFormat="1" ht="15.75">
      <c r="A443" s="31"/>
      <c r="B443" s="1"/>
      <c r="C443" s="1"/>
      <c r="D443" s="1"/>
      <c r="E443" s="8"/>
      <c r="F443" s="5"/>
      <c r="G443" s="5"/>
    </row>
    <row r="444" spans="1:7" s="12" customFormat="1" ht="15.75">
      <c r="A444" s="31"/>
      <c r="B444" s="1"/>
      <c r="C444" s="1"/>
      <c r="D444" s="1"/>
      <c r="E444" s="8"/>
      <c r="F444" s="5"/>
      <c r="G444" s="5"/>
    </row>
    <row r="445" spans="1:7" s="12" customFormat="1" ht="15.75">
      <c r="A445" s="31"/>
      <c r="B445" s="1"/>
      <c r="C445" s="1"/>
      <c r="D445" s="1"/>
      <c r="E445" s="8"/>
      <c r="F445" s="5"/>
      <c r="G445" s="5"/>
    </row>
    <row r="446" spans="1:7" s="12" customFormat="1" ht="15.75">
      <c r="A446" s="31"/>
      <c r="B446" s="1"/>
      <c r="C446" s="1"/>
      <c r="D446" s="1"/>
      <c r="E446" s="8"/>
      <c r="F446" s="5"/>
      <c r="G446" s="5"/>
    </row>
    <row r="447" spans="1:7" s="12" customFormat="1" ht="15.75">
      <c r="A447" s="31"/>
      <c r="B447" s="1"/>
      <c r="C447" s="1"/>
      <c r="D447" s="1"/>
      <c r="E447" s="8"/>
      <c r="F447" s="5"/>
      <c r="G447" s="5"/>
    </row>
    <row r="448" spans="1:7" s="12" customFormat="1" ht="15.75">
      <c r="A448" s="31"/>
      <c r="B448" s="1"/>
      <c r="C448" s="1"/>
      <c r="D448" s="1"/>
      <c r="E448" s="8"/>
      <c r="F448" s="5"/>
      <c r="G448" s="5"/>
    </row>
    <row r="449" spans="1:7" s="12" customFormat="1" ht="15.75">
      <c r="A449" s="31"/>
      <c r="B449" s="1"/>
      <c r="C449" s="1"/>
      <c r="D449" s="1"/>
      <c r="E449" s="8"/>
      <c r="F449" s="5"/>
      <c r="G449" s="5"/>
    </row>
    <row r="450" spans="1:7" s="12" customFormat="1" ht="15.75">
      <c r="A450" s="31"/>
      <c r="B450" s="1"/>
      <c r="C450" s="1"/>
      <c r="D450" s="1"/>
      <c r="E450" s="8"/>
      <c r="F450" s="5"/>
      <c r="G450" s="5"/>
    </row>
    <row r="451" spans="1:7" s="12" customFormat="1" ht="15.75">
      <c r="A451" s="31"/>
      <c r="B451" s="1"/>
      <c r="C451" s="1"/>
      <c r="D451" s="1"/>
      <c r="E451" s="8"/>
      <c r="F451" s="5"/>
      <c r="G451" s="5"/>
    </row>
    <row r="452" spans="1:7" s="12" customFormat="1" ht="15.75">
      <c r="A452" s="31"/>
      <c r="B452" s="1"/>
      <c r="C452" s="1"/>
      <c r="D452" s="1"/>
      <c r="E452" s="8"/>
      <c r="F452" s="5"/>
      <c r="G452" s="5"/>
    </row>
    <row r="453" spans="1:7" s="12" customFormat="1" ht="15.75">
      <c r="A453" s="31"/>
      <c r="B453" s="1"/>
      <c r="C453" s="1"/>
      <c r="D453" s="1"/>
      <c r="E453" s="8"/>
      <c r="F453" s="5"/>
      <c r="G453" s="5"/>
    </row>
    <row r="454" spans="1:7" s="12" customFormat="1" ht="15.75">
      <c r="A454" s="31"/>
      <c r="B454" s="1"/>
      <c r="C454" s="1"/>
      <c r="D454" s="1"/>
      <c r="E454" s="8"/>
      <c r="F454" s="5"/>
      <c r="G454" s="5"/>
    </row>
    <row r="455" spans="1:7" s="12" customFormat="1" ht="15.75">
      <c r="A455" s="31"/>
      <c r="B455" s="1"/>
      <c r="C455" s="1"/>
      <c r="D455" s="1"/>
      <c r="E455" s="8"/>
      <c r="F455" s="5"/>
      <c r="G455" s="5"/>
    </row>
    <row r="456" spans="1:7" s="12" customFormat="1" ht="15.75">
      <c r="A456" s="31"/>
      <c r="B456" s="1"/>
      <c r="C456" s="1"/>
      <c r="D456" s="1"/>
      <c r="E456" s="8"/>
      <c r="F456" s="5"/>
      <c r="G456" s="5"/>
    </row>
    <row r="457" spans="1:7" s="12" customFormat="1" ht="15.75">
      <c r="A457" s="31"/>
      <c r="B457" s="1"/>
      <c r="C457" s="1"/>
      <c r="D457" s="1"/>
      <c r="E457" s="8"/>
      <c r="F457" s="5"/>
      <c r="G457" s="5"/>
    </row>
    <row r="458" spans="1:7" s="12" customFormat="1" ht="15.75">
      <c r="A458" s="31"/>
      <c r="B458" s="1"/>
      <c r="C458" s="1"/>
      <c r="D458" s="1"/>
      <c r="E458" s="8"/>
      <c r="F458" s="5"/>
      <c r="G458" s="5"/>
    </row>
    <row r="459" spans="1:7" s="12" customFormat="1" ht="15.75">
      <c r="A459" s="31"/>
      <c r="B459" s="1"/>
      <c r="C459" s="1"/>
      <c r="D459" s="1"/>
      <c r="E459" s="8"/>
      <c r="F459" s="5"/>
      <c r="G459" s="5"/>
    </row>
    <row r="460" spans="1:7" s="12" customFormat="1" ht="15.75">
      <c r="A460" s="31"/>
      <c r="B460" s="1"/>
      <c r="C460" s="1"/>
      <c r="D460" s="1"/>
      <c r="E460" s="8"/>
      <c r="F460" s="5"/>
      <c r="G460" s="5"/>
    </row>
    <row r="461" spans="1:7" s="12" customFormat="1" ht="15.75">
      <c r="A461" s="31"/>
      <c r="B461" s="1"/>
      <c r="C461" s="1"/>
      <c r="D461" s="1"/>
      <c r="E461" s="8"/>
      <c r="F461" s="5"/>
      <c r="G461" s="5"/>
    </row>
    <row r="462" spans="1:7" s="12" customFormat="1" ht="15.75">
      <c r="A462" s="31"/>
      <c r="B462" s="1"/>
      <c r="C462" s="1"/>
      <c r="D462" s="1"/>
      <c r="E462" s="8"/>
      <c r="F462" s="5"/>
      <c r="G462" s="5"/>
    </row>
    <row r="463" spans="1:7" s="12" customFormat="1" ht="15.75">
      <c r="A463" s="31"/>
      <c r="B463" s="1"/>
      <c r="C463" s="1"/>
      <c r="D463" s="1"/>
      <c r="E463" s="8"/>
      <c r="F463" s="5"/>
      <c r="G463" s="5"/>
    </row>
    <row r="464" spans="1:7" s="12" customFormat="1" ht="15.75">
      <c r="A464" s="31"/>
      <c r="B464" s="1"/>
      <c r="C464" s="1"/>
      <c r="D464" s="1"/>
      <c r="E464" s="8"/>
      <c r="F464" s="5"/>
      <c r="G464" s="5"/>
    </row>
    <row r="465" spans="1:7" s="12" customFormat="1" ht="15.75">
      <c r="A465" s="31"/>
      <c r="B465" s="1"/>
      <c r="C465" s="1"/>
      <c r="D465" s="1"/>
      <c r="E465" s="8"/>
      <c r="F465" s="5"/>
      <c r="G465" s="5"/>
    </row>
    <row r="466" spans="1:7" s="12" customFormat="1" ht="15.75">
      <c r="A466" s="31"/>
      <c r="B466" s="1"/>
      <c r="C466" s="1"/>
      <c r="D466" s="1"/>
      <c r="E466" s="8"/>
      <c r="F466" s="5"/>
      <c r="G466" s="5"/>
    </row>
    <row r="467" spans="1:7" s="12" customFormat="1" ht="15.75">
      <c r="A467" s="31"/>
      <c r="B467" s="1"/>
      <c r="C467" s="1"/>
      <c r="D467" s="1"/>
      <c r="E467" s="8"/>
      <c r="F467" s="5"/>
      <c r="G467" s="5"/>
    </row>
    <row r="468" spans="1:7" s="12" customFormat="1" ht="15.75">
      <c r="A468" s="31"/>
      <c r="B468" s="1"/>
      <c r="C468" s="1"/>
      <c r="D468" s="1"/>
      <c r="E468" s="8"/>
      <c r="F468" s="5"/>
      <c r="G468" s="5"/>
    </row>
    <row r="469" spans="1:7" s="12" customFormat="1" ht="15.75">
      <c r="A469" s="31"/>
      <c r="B469" s="1"/>
      <c r="C469" s="1"/>
      <c r="D469" s="1"/>
      <c r="E469" s="8"/>
      <c r="F469" s="5"/>
      <c r="G469" s="5"/>
    </row>
    <row r="470" spans="1:7" s="12" customFormat="1" ht="15.75">
      <c r="A470" s="31"/>
      <c r="B470" s="1"/>
      <c r="C470" s="1"/>
      <c r="D470" s="1"/>
      <c r="E470" s="8"/>
      <c r="F470" s="5"/>
      <c r="G470" s="5"/>
    </row>
    <row r="471" spans="1:7" s="12" customFormat="1" ht="15.75">
      <c r="A471" s="31"/>
      <c r="B471" s="1"/>
      <c r="C471" s="1"/>
      <c r="D471" s="1"/>
      <c r="E471" s="8"/>
      <c r="F471" s="5"/>
      <c r="G471" s="5"/>
    </row>
    <row r="472" spans="1:7" s="12" customFormat="1" ht="15.75">
      <c r="A472" s="31"/>
      <c r="B472" s="1"/>
      <c r="C472" s="1"/>
      <c r="D472" s="1"/>
      <c r="E472" s="8"/>
      <c r="F472" s="5"/>
      <c r="G472" s="5"/>
    </row>
    <row r="473" spans="1:7" s="12" customFormat="1" ht="15.75">
      <c r="A473" s="31"/>
      <c r="B473" s="1"/>
      <c r="C473" s="1"/>
      <c r="D473" s="1"/>
      <c r="E473" s="8"/>
      <c r="F473" s="5"/>
      <c r="G473" s="5"/>
    </row>
    <row r="474" spans="1:7" s="12" customFormat="1" ht="15.75">
      <c r="A474" s="31"/>
      <c r="B474" s="1"/>
      <c r="C474" s="1"/>
      <c r="D474" s="1"/>
      <c r="E474" s="8"/>
      <c r="F474" s="5"/>
      <c r="G474" s="5"/>
    </row>
    <row r="475" spans="1:7" s="12" customFormat="1" ht="15.75">
      <c r="A475" s="31"/>
      <c r="B475" s="1"/>
      <c r="C475" s="1"/>
      <c r="D475" s="1"/>
      <c r="E475" s="8"/>
      <c r="F475" s="5"/>
      <c r="G475" s="5"/>
    </row>
    <row r="476" spans="1:7" s="12" customFormat="1" ht="15.75">
      <c r="A476" s="31"/>
      <c r="B476" s="1"/>
      <c r="C476" s="1"/>
      <c r="D476" s="1"/>
      <c r="E476" s="8"/>
      <c r="F476" s="5"/>
      <c r="G476" s="5"/>
    </row>
    <row r="477" spans="1:7" s="12" customFormat="1" ht="15.75">
      <c r="A477" s="31"/>
      <c r="B477" s="1"/>
      <c r="C477" s="1"/>
      <c r="D477" s="1"/>
      <c r="E477" s="8"/>
      <c r="F477" s="5"/>
      <c r="G477" s="5"/>
    </row>
    <row r="478" spans="1:7" s="12" customFormat="1" ht="15.75">
      <c r="A478" s="31"/>
      <c r="B478" s="1"/>
      <c r="C478" s="1"/>
      <c r="D478" s="1"/>
      <c r="E478" s="8"/>
      <c r="F478" s="5"/>
      <c r="G478" s="5"/>
    </row>
    <row r="479" spans="1:7" s="12" customFormat="1" ht="15.75">
      <c r="A479" s="31"/>
      <c r="B479" s="1"/>
      <c r="C479" s="1"/>
      <c r="D479" s="1"/>
      <c r="E479" s="8"/>
      <c r="F479" s="5"/>
      <c r="G479" s="5"/>
    </row>
    <row r="480" spans="1:7" s="12" customFormat="1" ht="15.75">
      <c r="A480" s="31"/>
      <c r="B480" s="1"/>
      <c r="C480" s="1"/>
      <c r="D480" s="1"/>
      <c r="E480" s="8"/>
      <c r="F480" s="5"/>
      <c r="G480" s="5"/>
    </row>
    <row r="481" spans="1:7" s="12" customFormat="1" ht="15.75">
      <c r="A481" s="31"/>
      <c r="B481" s="1"/>
      <c r="C481" s="1"/>
      <c r="D481" s="1"/>
      <c r="E481" s="8"/>
      <c r="F481" s="5"/>
      <c r="G481" s="5"/>
    </row>
    <row r="482" spans="1:7" s="12" customFormat="1" ht="15.75">
      <c r="A482" s="31"/>
      <c r="B482" s="1"/>
      <c r="C482" s="1"/>
      <c r="D482" s="1"/>
      <c r="E482" s="8"/>
      <c r="F482" s="5"/>
      <c r="G482" s="5"/>
    </row>
    <row r="483" spans="1:7" s="12" customFormat="1" ht="15.75">
      <c r="A483" s="31"/>
      <c r="B483" s="1"/>
      <c r="C483" s="1"/>
      <c r="D483" s="1"/>
      <c r="E483" s="8"/>
      <c r="F483" s="5"/>
      <c r="G483" s="5"/>
    </row>
    <row r="484" spans="1:7" s="12" customFormat="1" ht="15.75">
      <c r="A484" s="31"/>
      <c r="B484" s="1"/>
      <c r="C484" s="1"/>
      <c r="D484" s="1"/>
      <c r="E484" s="8"/>
      <c r="F484" s="5"/>
      <c r="G484" s="5"/>
    </row>
    <row r="485" spans="1:7" s="12" customFormat="1" ht="15.75">
      <c r="A485" s="31"/>
      <c r="B485" s="1"/>
      <c r="C485" s="1"/>
      <c r="D485" s="1"/>
      <c r="E485" s="8"/>
      <c r="F485" s="5"/>
      <c r="G485" s="5"/>
    </row>
    <row r="486" spans="1:7" s="12" customFormat="1" ht="15.75">
      <c r="A486" s="31"/>
      <c r="B486" s="1"/>
      <c r="C486" s="1"/>
      <c r="D486" s="1"/>
      <c r="E486" s="8"/>
      <c r="F486" s="5"/>
      <c r="G486" s="5"/>
    </row>
    <row r="487" spans="1:7" s="12" customFormat="1" ht="15.75">
      <c r="A487" s="31"/>
      <c r="B487" s="1"/>
      <c r="C487" s="1"/>
      <c r="D487" s="1"/>
      <c r="E487" s="8"/>
      <c r="F487" s="5"/>
      <c r="G487" s="5"/>
    </row>
    <row r="488" spans="1:7" s="12" customFormat="1" ht="15.75">
      <c r="A488" s="31"/>
      <c r="B488" s="1"/>
      <c r="C488" s="1"/>
      <c r="D488" s="1"/>
      <c r="E488" s="8"/>
      <c r="F488" s="5"/>
      <c r="G488" s="5"/>
    </row>
    <row r="489" spans="1:7" s="12" customFormat="1" ht="15.75">
      <c r="A489" s="31"/>
      <c r="B489" s="1"/>
      <c r="C489" s="1"/>
      <c r="D489" s="1"/>
      <c r="E489" s="8"/>
      <c r="F489" s="5"/>
      <c r="G489" s="5"/>
    </row>
    <row r="490" spans="1:7" s="12" customFormat="1" ht="15.75">
      <c r="A490" s="31"/>
      <c r="B490" s="1"/>
      <c r="C490" s="1"/>
      <c r="D490" s="1"/>
      <c r="E490" s="8"/>
      <c r="F490" s="5"/>
      <c r="G490" s="5"/>
    </row>
    <row r="491" spans="1:7" s="12" customFormat="1" ht="15.75">
      <c r="A491" s="31"/>
      <c r="B491" s="1"/>
      <c r="C491" s="1"/>
      <c r="D491" s="1"/>
      <c r="E491" s="8"/>
      <c r="F491" s="5"/>
      <c r="G491" s="5"/>
    </row>
    <row r="492" spans="1:7" s="12" customFormat="1" ht="15.75">
      <c r="A492" s="31"/>
      <c r="B492" s="1"/>
      <c r="C492" s="1"/>
      <c r="D492" s="1"/>
      <c r="E492" s="8"/>
      <c r="F492" s="5"/>
      <c r="G492" s="5"/>
    </row>
    <row r="493" spans="1:7" s="12" customFormat="1" ht="15.75">
      <c r="A493" s="31"/>
      <c r="B493" s="1"/>
      <c r="C493" s="1"/>
      <c r="D493" s="1"/>
      <c r="E493" s="8"/>
      <c r="F493" s="5"/>
      <c r="G493" s="5"/>
    </row>
    <row r="494" spans="1:7" s="12" customFormat="1" ht="15.75">
      <c r="A494" s="31"/>
      <c r="B494" s="1"/>
      <c r="C494" s="1"/>
      <c r="D494" s="1"/>
      <c r="E494" s="8"/>
      <c r="F494" s="5"/>
      <c r="G494" s="5"/>
    </row>
    <row r="495" spans="1:7" s="12" customFormat="1" ht="15.75">
      <c r="A495" s="31"/>
      <c r="B495" s="1"/>
      <c r="C495" s="1"/>
      <c r="D495" s="1"/>
      <c r="E495" s="8"/>
      <c r="F495" s="5"/>
      <c r="G495" s="5"/>
    </row>
    <row r="496" spans="1:7" s="12" customFormat="1" ht="15.75">
      <c r="A496" s="31"/>
      <c r="B496" s="1"/>
      <c r="C496" s="1"/>
      <c r="D496" s="1"/>
      <c r="E496" s="8"/>
      <c r="F496" s="5"/>
      <c r="G496" s="5"/>
    </row>
    <row r="497" spans="1:7" s="12" customFormat="1" ht="15.75">
      <c r="A497" s="31"/>
      <c r="B497" s="1"/>
      <c r="C497" s="1"/>
      <c r="D497" s="1"/>
      <c r="E497" s="8"/>
      <c r="F497" s="5"/>
      <c r="G497" s="5"/>
    </row>
    <row r="498" spans="1:7" s="12" customFormat="1" ht="15.75">
      <c r="A498" s="31"/>
      <c r="B498" s="1"/>
      <c r="C498" s="1"/>
      <c r="D498" s="1"/>
      <c r="E498" s="8"/>
      <c r="F498" s="5"/>
      <c r="G498" s="5"/>
    </row>
    <row r="499" spans="1:7" s="12" customFormat="1" ht="15.75">
      <c r="A499" s="31"/>
      <c r="B499" s="1"/>
      <c r="C499" s="1"/>
      <c r="D499" s="1"/>
      <c r="E499" s="8"/>
      <c r="F499" s="5"/>
      <c r="G499" s="5"/>
    </row>
    <row r="500" spans="1:7" s="12" customFormat="1" ht="15.75">
      <c r="A500" s="31"/>
      <c r="B500" s="1"/>
      <c r="C500" s="1"/>
      <c r="D500" s="1"/>
      <c r="E500" s="8"/>
      <c r="F500" s="5"/>
      <c r="G500" s="5"/>
    </row>
    <row r="501" spans="1:7" s="12" customFormat="1" ht="15.75">
      <c r="A501" s="31"/>
      <c r="B501" s="1"/>
      <c r="C501" s="1"/>
      <c r="D501" s="1"/>
      <c r="E501" s="8"/>
      <c r="F501" s="5"/>
      <c r="G501" s="5"/>
    </row>
    <row r="502" spans="1:7" s="12" customFormat="1" ht="15.75">
      <c r="A502" s="31"/>
      <c r="B502" s="1"/>
      <c r="C502" s="1"/>
      <c r="D502" s="1"/>
      <c r="E502" s="8"/>
      <c r="F502" s="5"/>
      <c r="G502" s="5"/>
    </row>
    <row r="503" spans="1:7" s="12" customFormat="1" ht="15.75">
      <c r="A503" s="31"/>
      <c r="B503" s="1"/>
      <c r="C503" s="1"/>
      <c r="D503" s="1"/>
      <c r="E503" s="8"/>
      <c r="F503" s="5"/>
      <c r="G503" s="5"/>
    </row>
    <row r="504" spans="1:7" s="12" customFormat="1" ht="15.75">
      <c r="A504" s="31"/>
      <c r="B504" s="1"/>
      <c r="C504" s="1"/>
      <c r="D504" s="1"/>
      <c r="E504" s="8"/>
      <c r="F504" s="5"/>
      <c r="G504" s="5"/>
    </row>
    <row r="505" spans="1:7" s="12" customFormat="1" ht="15.75">
      <c r="A505" s="31"/>
      <c r="B505" s="1"/>
      <c r="C505" s="1"/>
      <c r="D505" s="1"/>
      <c r="E505" s="8"/>
      <c r="F505" s="5"/>
      <c r="G505" s="5"/>
    </row>
    <row r="506" spans="1:7" s="12" customFormat="1" ht="15.75">
      <c r="A506" s="31"/>
      <c r="B506" s="1"/>
      <c r="C506" s="1"/>
      <c r="D506" s="1"/>
      <c r="E506" s="8"/>
      <c r="F506" s="5"/>
      <c r="G506" s="5"/>
    </row>
    <row r="507" spans="1:7" s="12" customFormat="1" ht="15.75">
      <c r="A507" s="31"/>
      <c r="B507" s="1"/>
      <c r="C507" s="1"/>
      <c r="D507" s="1"/>
      <c r="E507" s="8"/>
      <c r="F507" s="5"/>
      <c r="G507" s="5"/>
    </row>
    <row r="508" spans="1:7" s="12" customFormat="1" ht="15.75">
      <c r="A508" s="31"/>
      <c r="B508" s="1"/>
      <c r="C508" s="1"/>
      <c r="D508" s="1"/>
      <c r="E508" s="8"/>
      <c r="F508" s="5"/>
      <c r="G508" s="5"/>
    </row>
    <row r="509" spans="1:7" s="12" customFormat="1" ht="15.75">
      <c r="A509" s="31"/>
      <c r="B509" s="1"/>
      <c r="C509" s="1"/>
      <c r="D509" s="1"/>
      <c r="E509" s="8"/>
      <c r="F509" s="5"/>
      <c r="G509" s="5"/>
    </row>
    <row r="510" spans="1:7" s="12" customFormat="1" ht="15.75">
      <c r="A510" s="31"/>
      <c r="B510" s="1"/>
      <c r="C510" s="1"/>
      <c r="D510" s="1"/>
      <c r="E510" s="8"/>
      <c r="F510" s="5"/>
      <c r="G510" s="5"/>
    </row>
    <row r="511" spans="1:7" s="12" customFormat="1" ht="15.75">
      <c r="A511" s="31"/>
      <c r="B511" s="1"/>
      <c r="C511" s="1"/>
      <c r="D511" s="1"/>
      <c r="E511" s="8"/>
      <c r="F511" s="5"/>
      <c r="G511" s="5"/>
    </row>
    <row r="512" spans="1:7" s="12" customFormat="1" ht="15.75">
      <c r="A512" s="31"/>
      <c r="B512" s="1"/>
      <c r="C512" s="1"/>
      <c r="D512" s="1"/>
      <c r="E512" s="8"/>
      <c r="F512" s="5"/>
      <c r="G512" s="5"/>
    </row>
    <row r="513" spans="1:7" s="12" customFormat="1" ht="15.75">
      <c r="A513" s="31"/>
      <c r="B513" s="1"/>
      <c r="C513" s="1"/>
      <c r="D513" s="1"/>
      <c r="E513" s="8"/>
      <c r="F513" s="5"/>
      <c r="G513" s="5"/>
    </row>
    <row r="514" spans="1:7" s="12" customFormat="1" ht="15.75">
      <c r="A514" s="31"/>
      <c r="B514" s="1"/>
      <c r="C514" s="1"/>
      <c r="D514" s="1"/>
      <c r="E514" s="8"/>
      <c r="F514" s="5"/>
      <c r="G514" s="5"/>
    </row>
    <row r="515" spans="1:7" s="12" customFormat="1" ht="15.75">
      <c r="A515" s="31"/>
      <c r="B515" s="1"/>
      <c r="C515" s="1"/>
      <c r="D515" s="1"/>
      <c r="E515" s="8"/>
      <c r="F515" s="5"/>
      <c r="G515" s="5"/>
    </row>
    <row r="516" spans="1:7" s="12" customFormat="1" ht="15.75">
      <c r="A516" s="31"/>
      <c r="B516" s="1"/>
      <c r="C516" s="1"/>
      <c r="D516" s="1"/>
      <c r="E516" s="8"/>
      <c r="F516" s="5"/>
      <c r="G516" s="5"/>
    </row>
    <row r="517" spans="1:7" s="12" customFormat="1" ht="15.75">
      <c r="A517" s="31"/>
      <c r="B517" s="1"/>
      <c r="C517" s="1"/>
      <c r="D517" s="1"/>
      <c r="E517" s="8"/>
      <c r="F517" s="5"/>
      <c r="G517" s="5"/>
    </row>
    <row r="518" spans="1:7" s="12" customFormat="1" ht="15.75">
      <c r="A518" s="31"/>
      <c r="B518" s="1"/>
      <c r="C518" s="31"/>
      <c r="D518" s="31"/>
      <c r="E518" s="7"/>
      <c r="F518" s="4"/>
      <c r="G518" s="4"/>
    </row>
    <row r="519" spans="1:7" s="12" customFormat="1" ht="15.75">
      <c r="A519" s="31"/>
      <c r="B519" s="1"/>
      <c r="C519" s="31"/>
      <c r="D519" s="31"/>
      <c r="E519" s="7"/>
      <c r="F519" s="4"/>
      <c r="G519" s="4"/>
    </row>
    <row r="520" spans="1:7" s="12" customFormat="1" ht="15.75">
      <c r="A520" s="31"/>
      <c r="B520" s="1"/>
      <c r="C520" s="31"/>
      <c r="D520" s="31"/>
      <c r="E520" s="7"/>
      <c r="F520" s="4"/>
      <c r="G520" s="4"/>
    </row>
    <row r="521" spans="1:7" s="12" customFormat="1" ht="15.75">
      <c r="A521" s="31"/>
      <c r="B521" s="1"/>
      <c r="C521" s="31"/>
      <c r="D521" s="31"/>
      <c r="E521" s="7"/>
      <c r="F521" s="4"/>
      <c r="G521" s="4"/>
    </row>
    <row r="522" spans="1:7" s="12" customFormat="1" ht="15.75">
      <c r="A522" s="31"/>
      <c r="B522" s="1"/>
      <c r="C522" s="31"/>
      <c r="D522" s="31"/>
      <c r="E522" s="7"/>
      <c r="F522" s="4"/>
      <c r="G522" s="4"/>
    </row>
    <row r="523" spans="1:7" s="12" customFormat="1" ht="15.75">
      <c r="A523" s="31"/>
      <c r="B523" s="1"/>
      <c r="C523" s="31"/>
      <c r="D523" s="31"/>
      <c r="E523" s="7"/>
      <c r="F523" s="4"/>
      <c r="G523" s="4"/>
    </row>
    <row r="524" spans="1:7" s="12" customFormat="1" ht="15.75">
      <c r="A524" s="31"/>
      <c r="B524" s="1"/>
      <c r="C524" s="31"/>
      <c r="D524" s="31"/>
      <c r="E524" s="7"/>
      <c r="F524" s="4"/>
      <c r="G524" s="4"/>
    </row>
    <row r="525" spans="1:7" s="12" customFormat="1" ht="15.75">
      <c r="A525" s="31"/>
      <c r="B525" s="1"/>
      <c r="C525" s="31"/>
      <c r="D525" s="31"/>
      <c r="E525" s="7"/>
      <c r="F525" s="4"/>
      <c r="G525" s="4"/>
    </row>
    <row r="526" spans="1:7" s="12" customFormat="1" ht="15.75">
      <c r="A526" s="31"/>
      <c r="B526" s="1"/>
      <c r="C526" s="31"/>
      <c r="D526" s="31"/>
      <c r="E526" s="7"/>
      <c r="F526" s="4"/>
      <c r="G526" s="4"/>
    </row>
    <row r="527" spans="1:7" s="12" customFormat="1" ht="15.75">
      <c r="A527" s="31"/>
      <c r="B527" s="1"/>
      <c r="C527" s="31"/>
      <c r="D527" s="31"/>
      <c r="E527" s="7"/>
      <c r="F527" s="4"/>
      <c r="G527" s="4"/>
    </row>
    <row r="528" spans="1:7" s="12" customFormat="1" ht="15.75">
      <c r="A528" s="31"/>
      <c r="B528" s="1"/>
      <c r="C528" s="31"/>
      <c r="D528" s="31"/>
      <c r="E528" s="7"/>
      <c r="F528" s="4"/>
      <c r="G528" s="4"/>
    </row>
    <row r="529" spans="1:7" s="12" customFormat="1" ht="15.75">
      <c r="A529" s="31"/>
      <c r="B529" s="1"/>
      <c r="C529" s="31"/>
      <c r="D529" s="31"/>
      <c r="E529" s="7"/>
      <c r="F529" s="4"/>
      <c r="G529" s="4"/>
    </row>
    <row r="530" spans="1:7" s="12" customFormat="1" ht="15.75">
      <c r="A530" s="31"/>
      <c r="B530" s="1"/>
      <c r="C530" s="31"/>
      <c r="D530" s="31"/>
      <c r="E530" s="7"/>
      <c r="F530" s="4"/>
      <c r="G530" s="4"/>
    </row>
    <row r="531" spans="1:7" s="12" customFormat="1" ht="15.75">
      <c r="A531" s="31"/>
      <c r="B531" s="1"/>
      <c r="C531" s="31"/>
      <c r="D531" s="31"/>
      <c r="E531" s="7"/>
      <c r="F531" s="4"/>
      <c r="G531" s="4"/>
    </row>
    <row r="532" spans="1:7" s="12" customFormat="1" ht="15.75">
      <c r="A532" s="31"/>
      <c r="B532" s="1"/>
      <c r="C532" s="31"/>
      <c r="D532" s="31"/>
      <c r="E532" s="7"/>
      <c r="F532" s="4"/>
      <c r="G532" s="4"/>
    </row>
    <row r="533" spans="1:7" s="12" customFormat="1" ht="15.75">
      <c r="A533" s="31"/>
      <c r="B533" s="1"/>
      <c r="C533" s="31"/>
      <c r="D533" s="31"/>
      <c r="E533" s="7"/>
      <c r="F533" s="4"/>
      <c r="G533" s="4"/>
    </row>
    <row r="534" spans="1:7" s="12" customFormat="1" ht="15">
      <c r="A534" s="31"/>
      <c r="B534" s="31"/>
      <c r="C534" s="31"/>
      <c r="D534" s="31"/>
      <c r="E534" s="7"/>
      <c r="F534" s="4"/>
      <c r="G534" s="4"/>
    </row>
    <row r="535" spans="1:7" s="12" customFormat="1" ht="15">
      <c r="A535" s="31"/>
      <c r="B535" s="31"/>
      <c r="C535" s="31"/>
      <c r="D535" s="31"/>
      <c r="E535" s="7"/>
      <c r="F535" s="4"/>
      <c r="G535" s="4"/>
    </row>
    <row r="536" spans="1:7" s="12" customFormat="1" ht="15">
      <c r="A536" s="31"/>
      <c r="B536" s="31"/>
      <c r="C536" s="31"/>
      <c r="D536" s="31"/>
      <c r="E536" s="7"/>
      <c r="F536" s="4"/>
      <c r="G536" s="4"/>
    </row>
    <row r="537" spans="1:7" s="12" customFormat="1" ht="15">
      <c r="A537" s="31"/>
      <c r="B537" s="31"/>
      <c r="C537" s="31"/>
      <c r="D537" s="31"/>
      <c r="E537" s="7"/>
      <c r="F537" s="4"/>
      <c r="G537" s="4"/>
    </row>
    <row r="538" spans="1:7" s="12" customFormat="1" ht="15">
      <c r="A538" s="31"/>
      <c r="B538" s="31"/>
      <c r="C538" s="31"/>
      <c r="D538" s="31"/>
      <c r="E538" s="7"/>
      <c r="F538" s="4"/>
      <c r="G538" s="4"/>
    </row>
    <row r="539" spans="1:7" s="12" customFormat="1" ht="15">
      <c r="A539" s="31"/>
      <c r="B539" s="31"/>
      <c r="C539" s="31"/>
      <c r="D539" s="31"/>
      <c r="E539" s="7"/>
      <c r="F539" s="4"/>
      <c r="G539" s="4"/>
    </row>
    <row r="540" spans="1:7" s="12" customFormat="1" ht="15">
      <c r="A540" s="31"/>
      <c r="B540" s="31"/>
      <c r="C540" s="31"/>
      <c r="D540" s="31"/>
      <c r="E540" s="7"/>
      <c r="F540" s="4"/>
      <c r="G540" s="4"/>
    </row>
    <row r="541" spans="1:7" s="12" customFormat="1" ht="15">
      <c r="A541" s="31"/>
      <c r="B541" s="31"/>
      <c r="C541" s="31"/>
      <c r="D541" s="31"/>
      <c r="E541" s="7"/>
      <c r="F541" s="4"/>
      <c r="G541" s="4"/>
    </row>
    <row r="542" spans="1:7" s="12" customFormat="1" ht="15">
      <c r="A542" s="31"/>
      <c r="B542" s="31"/>
      <c r="C542" s="31"/>
      <c r="D542" s="31"/>
      <c r="E542" s="7"/>
      <c r="F542" s="4"/>
      <c r="G542" s="4"/>
    </row>
    <row r="543" spans="1:7" s="12" customFormat="1" ht="15">
      <c r="A543" s="31"/>
      <c r="B543" s="31"/>
      <c r="C543" s="31"/>
      <c r="D543" s="31"/>
      <c r="E543" s="7"/>
      <c r="F543" s="4"/>
      <c r="G543" s="4"/>
    </row>
  </sheetData>
  <sheetProtection/>
  <mergeCells count="99">
    <mergeCell ref="B179:G179"/>
    <mergeCell ref="B185:G185"/>
    <mergeCell ref="B195:F195"/>
    <mergeCell ref="B196:F196"/>
    <mergeCell ref="B197:F197"/>
    <mergeCell ref="B149:G149"/>
    <mergeCell ref="B151:G151"/>
    <mergeCell ref="B155:F155"/>
    <mergeCell ref="B156:F156"/>
    <mergeCell ref="B157:F157"/>
    <mergeCell ref="B178:G178"/>
    <mergeCell ref="B85:F85"/>
    <mergeCell ref="B86:F86"/>
    <mergeCell ref="B87:F87"/>
    <mergeCell ref="B176:F176"/>
    <mergeCell ref="B165:G165"/>
    <mergeCell ref="B177:F177"/>
    <mergeCell ref="B158:G158"/>
    <mergeCell ref="B159:G159"/>
    <mergeCell ref="B175:F175"/>
    <mergeCell ref="B148:G148"/>
    <mergeCell ref="C267:F267"/>
    <mergeCell ref="B268:F268"/>
    <mergeCell ref="C259:F259"/>
    <mergeCell ref="B257:G257"/>
    <mergeCell ref="C258:F258"/>
    <mergeCell ref="C260:F260"/>
    <mergeCell ref="C266:F266"/>
    <mergeCell ref="B261:F261"/>
    <mergeCell ref="B264:G264"/>
    <mergeCell ref="C265:F265"/>
    <mergeCell ref="B255:F255"/>
    <mergeCell ref="B256:F256"/>
    <mergeCell ref="B228:F228"/>
    <mergeCell ref="B230:G230"/>
    <mergeCell ref="B234:G234"/>
    <mergeCell ref="B254:F254"/>
    <mergeCell ref="B246:G246"/>
    <mergeCell ref="B242:G242"/>
    <mergeCell ref="B243:G243"/>
    <mergeCell ref="B229:G229"/>
    <mergeCell ref="B226:F226"/>
    <mergeCell ref="B227:F227"/>
    <mergeCell ref="B101:F101"/>
    <mergeCell ref="B145:F145"/>
    <mergeCell ref="B146:F146"/>
    <mergeCell ref="B147:F147"/>
    <mergeCell ref="B109:G109"/>
    <mergeCell ref="B115:F115"/>
    <mergeCell ref="B116:F116"/>
    <mergeCell ref="B117:F117"/>
    <mergeCell ref="B66:F66"/>
    <mergeCell ref="B119:G119"/>
    <mergeCell ref="B129:G129"/>
    <mergeCell ref="B89:G89"/>
    <mergeCell ref="B94:G94"/>
    <mergeCell ref="B100:F100"/>
    <mergeCell ref="B102:F102"/>
    <mergeCell ref="B69:G69"/>
    <mergeCell ref="B70:G70"/>
    <mergeCell ref="B78:G78"/>
    <mergeCell ref="B32:G32"/>
    <mergeCell ref="B208:G208"/>
    <mergeCell ref="B198:G198"/>
    <mergeCell ref="B199:G199"/>
    <mergeCell ref="B52:G52"/>
    <mergeCell ref="B53:G53"/>
    <mergeCell ref="B88:G88"/>
    <mergeCell ref="B59:G59"/>
    <mergeCell ref="B118:G118"/>
    <mergeCell ref="B68:F68"/>
    <mergeCell ref="B30:F30"/>
    <mergeCell ref="B239:F239"/>
    <mergeCell ref="B240:F240"/>
    <mergeCell ref="B241:F241"/>
    <mergeCell ref="A9:G9"/>
    <mergeCell ref="B10:C10"/>
    <mergeCell ref="B17:F17"/>
    <mergeCell ref="B27:F27"/>
    <mergeCell ref="B29:F29"/>
    <mergeCell ref="B31:G31"/>
    <mergeCell ref="A1:G1"/>
    <mergeCell ref="A3:G3"/>
    <mergeCell ref="A5:G5"/>
    <mergeCell ref="A4:F4"/>
    <mergeCell ref="A6:F6"/>
    <mergeCell ref="B24:G24"/>
    <mergeCell ref="B18:G18"/>
    <mergeCell ref="B19:G19"/>
    <mergeCell ref="A7:F7"/>
    <mergeCell ref="B13:G13"/>
    <mergeCell ref="B14:G14"/>
    <mergeCell ref="B103:G103"/>
    <mergeCell ref="B104:G104"/>
    <mergeCell ref="B39:G39"/>
    <mergeCell ref="B49:F49"/>
    <mergeCell ref="B50:F50"/>
    <mergeCell ref="B51:F51"/>
    <mergeCell ref="B67:F67"/>
  </mergeCells>
  <hyperlinks>
    <hyperlink ref="C224" r:id="rId1" display="http://www.nl.ua/ru/stroimaterialy/krovlya/cherepitsa/metallocherepitsya_psm_1180h2250_mm_temno_korichnevaya_8017.html"/>
  </hyperlinks>
  <printOptions/>
  <pageMargins left="0.3937007874015748" right="0.2362204724409449" top="0.3937007874015748" bottom="0.5118110236220472" header="0.11811023622047245" footer="0.1968503937007874"/>
  <pageSetup fitToHeight="0" fitToWidth="1" horizontalDpi="600" verticalDpi="600" orientation="portrait" paperSize="9" scale="72" r:id="rId2"/>
  <headerFooter alignWithMargins="0"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Юрий</cp:lastModifiedBy>
  <cp:lastPrinted>2015-12-16T09:58:04Z</cp:lastPrinted>
  <dcterms:created xsi:type="dcterms:W3CDTF">2010-07-08T08:44:25Z</dcterms:created>
  <dcterms:modified xsi:type="dcterms:W3CDTF">2019-02-28T23:01:08Z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